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proulx\Desktop\"/>
    </mc:Choice>
  </mc:AlternateContent>
  <bookViews>
    <workbookView xWindow="270" yWindow="1785" windowWidth="11445" windowHeight="3960" tabRatio="880"/>
  </bookViews>
  <sheets>
    <sheet name="Procédure" sheetId="16" r:id="rId1"/>
    <sheet name="Questions" sheetId="14" r:id="rId2"/>
    <sheet name="Ventes" sheetId="4" state="hidden" r:id="rId3"/>
    <sheet name="Production" sheetId="5" state="hidden" r:id="rId4"/>
    <sheet name="Budget de caisse" sheetId="6" r:id="rId5"/>
    <sheet name="Résultats" sheetId="7" r:id="rId6"/>
    <sheet name="Module2" sheetId="13" state="veryHidden" r:id="rId7"/>
  </sheets>
  <definedNames>
    <definedName name="Budget1">'Budget de caisse'!#REF!</definedName>
    <definedName name="Budget2">'Budget de caisse'!$A$58</definedName>
    <definedName name="Budget3">'Budget de caisse'!$A$118:$B$118</definedName>
    <definedName name="Emprunt1">#REF!</definedName>
    <definedName name="Emprunt10">#REF!</definedName>
    <definedName name="Emprunt2">#REF!</definedName>
    <definedName name="Emprunt3">#REF!</definedName>
    <definedName name="Emprunt4">#REF!</definedName>
    <definedName name="Emprunt5">#REF!</definedName>
    <definedName name="Emprunt6">#REF!</definedName>
    <definedName name="Emprunt7">#REF!</definedName>
    <definedName name="Emprunt8">#REF!</definedName>
    <definedName name="Emprunt9">#REF!</definedName>
    <definedName name="Production1">Production!$A$1</definedName>
    <definedName name="Production2">Production!$A$87</definedName>
    <definedName name="Production3">Production!$A$174</definedName>
    <definedName name="_xlnm.Print_Area" localSheetId="4">'Budget de caisse'!$A$1:$Q$52</definedName>
    <definedName name="_xlnm.Print_Area" localSheetId="0">Procédure!$A$1:$K$27</definedName>
    <definedName name="_xlnm.Print_Area" localSheetId="3">Production!$A$1:$O$260</definedName>
    <definedName name="_xlnm.Print_Area" localSheetId="1">Questions!$A$1:$N$38</definedName>
    <definedName name="_xlnm.Print_Area" localSheetId="5">Résultats!$A$1:$G$51</definedName>
    <definedName name="_xlnm.Print_Area" localSheetId="2">Ventes!$A$1:$Q$50</definedName>
  </definedNames>
  <calcPr calcId="152511"/>
</workbook>
</file>

<file path=xl/calcChain.xml><?xml version="1.0" encoding="utf-8"?>
<calcChain xmlns="http://schemas.openxmlformats.org/spreadsheetml/2006/main">
  <c r="F3" i="6" l="1"/>
  <c r="Q3" i="6"/>
  <c r="F5" i="6"/>
  <c r="E8" i="6"/>
  <c r="F9" i="6"/>
  <c r="G9" i="6"/>
  <c r="H9" i="6"/>
  <c r="I9" i="6"/>
  <c r="G19" i="6"/>
  <c r="I19" i="6" s="1"/>
  <c r="I20" i="6" s="1"/>
  <c r="J19" i="6"/>
  <c r="K19" i="6"/>
  <c r="L19" i="6"/>
  <c r="L20" i="6" s="1"/>
  <c r="N19" i="6"/>
  <c r="O19" i="6"/>
  <c r="P19" i="6"/>
  <c r="P20" i="6" s="1"/>
  <c r="Q19" i="6"/>
  <c r="F20" i="6"/>
  <c r="G20" i="6"/>
  <c r="J20" i="6"/>
  <c r="K20" i="6"/>
  <c r="N20" i="6"/>
  <c r="O20" i="6"/>
  <c r="Q20" i="6"/>
  <c r="G21" i="6"/>
  <c r="H21" i="6" s="1"/>
  <c r="I21" i="6"/>
  <c r="J21" i="6"/>
  <c r="K21" i="6"/>
  <c r="M21" i="6"/>
  <c r="N21" i="6"/>
  <c r="O21" i="6"/>
  <c r="Q21" i="6"/>
  <c r="G22" i="6"/>
  <c r="E22" i="6" s="1"/>
  <c r="F32" i="7" s="1"/>
  <c r="H22" i="6"/>
  <c r="I22" i="6"/>
  <c r="J22" i="6"/>
  <c r="K22" i="6"/>
  <c r="L22" i="6"/>
  <c r="M22" i="6"/>
  <c r="N22" i="6"/>
  <c r="O22" i="6"/>
  <c r="P22" i="6"/>
  <c r="Q22" i="6"/>
  <c r="G23" i="6"/>
  <c r="H23" i="6"/>
  <c r="E23" i="6" s="1"/>
  <c r="F33" i="7" s="1"/>
  <c r="I23" i="6"/>
  <c r="J23" i="6"/>
  <c r="K23" i="6"/>
  <c r="L23" i="6"/>
  <c r="M23" i="6"/>
  <c r="N23" i="6"/>
  <c r="O23" i="6"/>
  <c r="P23" i="6"/>
  <c r="Q23" i="6"/>
  <c r="H24" i="6"/>
  <c r="I24" i="6"/>
  <c r="E24" i="6" s="1"/>
  <c r="F34" i="7" s="1"/>
  <c r="J24" i="6"/>
  <c r="K24" i="6"/>
  <c r="L24" i="6"/>
  <c r="M24" i="6"/>
  <c r="N24" i="6"/>
  <c r="O24" i="6"/>
  <c r="P24" i="6"/>
  <c r="Q24" i="6"/>
  <c r="G25" i="6"/>
  <c r="I25" i="6" s="1"/>
  <c r="M25" i="6"/>
  <c r="O25" i="6"/>
  <c r="Q25" i="6"/>
  <c r="G26" i="6"/>
  <c r="I26" i="6" s="1"/>
  <c r="N26" i="6"/>
  <c r="P26" i="6"/>
  <c r="G27" i="6"/>
  <c r="I27" i="6" s="1"/>
  <c r="H27" i="6"/>
  <c r="E27" i="6" s="1"/>
  <c r="F37" i="7" s="1"/>
  <c r="J27" i="6"/>
  <c r="K27" i="6"/>
  <c r="L27" i="6"/>
  <c r="M27" i="6"/>
  <c r="N27" i="6"/>
  <c r="O27" i="6"/>
  <c r="P27" i="6"/>
  <c r="Q27" i="6"/>
  <c r="G29" i="6"/>
  <c r="I29" i="6" s="1"/>
  <c r="H29" i="6"/>
  <c r="E29" i="6" s="1"/>
  <c r="F39" i="7" s="1"/>
  <c r="J29" i="6"/>
  <c r="K29" i="6"/>
  <c r="L29" i="6"/>
  <c r="M29" i="6"/>
  <c r="N29" i="6"/>
  <c r="O29" i="6"/>
  <c r="P29" i="6"/>
  <c r="Q29" i="6"/>
  <c r="G30" i="6"/>
  <c r="H30" i="6"/>
  <c r="I30" i="6"/>
  <c r="J30" i="6"/>
  <c r="K30" i="6"/>
  <c r="L30" i="6"/>
  <c r="E30" i="6" s="1"/>
  <c r="F40" i="7" s="1"/>
  <c r="M30" i="6"/>
  <c r="N30" i="6"/>
  <c r="O30" i="6"/>
  <c r="P30" i="6"/>
  <c r="Q30" i="6"/>
  <c r="G31" i="6"/>
  <c r="H31" i="6"/>
  <c r="E31" i="6"/>
  <c r="F41" i="7" s="1"/>
  <c r="I31" i="6"/>
  <c r="J31" i="6"/>
  <c r="K31" i="6"/>
  <c r="L31" i="6"/>
  <c r="M31" i="6"/>
  <c r="N31" i="6"/>
  <c r="O31" i="6"/>
  <c r="P31" i="6"/>
  <c r="Q31" i="6"/>
  <c r="G32" i="6"/>
  <c r="H32" i="6" s="1"/>
  <c r="G33" i="6"/>
  <c r="H33" i="6"/>
  <c r="J33" i="6"/>
  <c r="K33" i="6"/>
  <c r="L33" i="6"/>
  <c r="M33" i="6"/>
  <c r="N33" i="6"/>
  <c r="O33" i="6"/>
  <c r="P33" i="6"/>
  <c r="G34" i="6"/>
  <c r="Q34" i="6" s="1"/>
  <c r="E34" i="6" s="1"/>
  <c r="F44" i="7" s="1"/>
  <c r="H34" i="6"/>
  <c r="I34" i="6"/>
  <c r="J34" i="6"/>
  <c r="K34" i="6"/>
  <c r="L34" i="6"/>
  <c r="M34" i="6"/>
  <c r="N34" i="6"/>
  <c r="O34" i="6"/>
  <c r="P34" i="6"/>
  <c r="G36" i="6"/>
  <c r="I36" i="6" s="1"/>
  <c r="Q36" i="6"/>
  <c r="G37" i="6"/>
  <c r="H37" i="6" s="1"/>
  <c r="E37" i="6" s="1"/>
  <c r="F47" i="7" s="1"/>
  <c r="I37" i="6"/>
  <c r="J37" i="6"/>
  <c r="K37" i="6"/>
  <c r="L37" i="6"/>
  <c r="M37" i="6"/>
  <c r="N37" i="6"/>
  <c r="O37" i="6"/>
  <c r="P37" i="6"/>
  <c r="Q37" i="6"/>
  <c r="G38" i="6"/>
  <c r="H38" i="6"/>
  <c r="I38" i="6"/>
  <c r="J38" i="6" s="1"/>
  <c r="K38" i="6" s="1"/>
  <c r="L38" i="6" s="1"/>
  <c r="M38" i="6" s="1"/>
  <c r="N38" i="6" s="1"/>
  <c r="O38" i="6" s="1"/>
  <c r="P38" i="6" s="1"/>
  <c r="Q38" i="6" s="1"/>
  <c r="F39" i="6"/>
  <c r="G39" i="6" s="1"/>
  <c r="G40" i="6"/>
  <c r="H40" i="6"/>
  <c r="I40" i="6"/>
  <c r="J40" i="6"/>
  <c r="K40" i="6"/>
  <c r="L40" i="6"/>
  <c r="M40" i="6"/>
  <c r="N40" i="6"/>
  <c r="O40" i="6"/>
  <c r="P40" i="6"/>
  <c r="E40" i="6" s="1"/>
  <c r="Q40" i="6"/>
  <c r="E41" i="6"/>
  <c r="F42" i="6"/>
  <c r="G42" i="6"/>
  <c r="E42" i="6" s="1"/>
  <c r="H42" i="6"/>
  <c r="I42" i="6"/>
  <c r="F48" i="6"/>
  <c r="G5" i="5"/>
  <c r="H5" i="5"/>
  <c r="I5" i="5"/>
  <c r="J5" i="5"/>
  <c r="D8" i="5"/>
  <c r="O8" i="5"/>
  <c r="B13" i="5"/>
  <c r="B11" i="5" s="1"/>
  <c r="D22" i="5"/>
  <c r="O22" i="5"/>
  <c r="B27" i="5"/>
  <c r="B25" i="5" s="1"/>
  <c r="D36" i="5"/>
  <c r="O36" i="5"/>
  <c r="B41" i="5"/>
  <c r="B39" i="5" s="1"/>
  <c r="D50" i="5"/>
  <c r="O50" i="5"/>
  <c r="B55" i="5"/>
  <c r="B53" i="5" s="1"/>
  <c r="D64" i="5"/>
  <c r="O64" i="5"/>
  <c r="B69" i="5"/>
  <c r="B67" i="5" s="1"/>
  <c r="D78" i="5"/>
  <c r="O78" i="5"/>
  <c r="D17" i="14"/>
  <c r="E17" i="14" s="1"/>
  <c r="F17" i="14" s="1"/>
  <c r="G17" i="14" s="1"/>
  <c r="H17" i="14" s="1"/>
  <c r="I17" i="14" s="1"/>
  <c r="J17" i="14" s="1"/>
  <c r="K17" i="14" s="1"/>
  <c r="L17" i="14" s="1"/>
  <c r="M17" i="14" s="1"/>
  <c r="N17" i="14" s="1"/>
  <c r="B18" i="14"/>
  <c r="B19" i="14"/>
  <c r="B20" i="14"/>
  <c r="B21" i="14"/>
  <c r="B22" i="14"/>
  <c r="C23" i="14"/>
  <c r="D23" i="14"/>
  <c r="E23" i="14"/>
  <c r="F23" i="14"/>
  <c r="G23" i="14"/>
  <c r="H23" i="14"/>
  <c r="I23" i="14"/>
  <c r="J23" i="14"/>
  <c r="K23" i="14"/>
  <c r="L23" i="14"/>
  <c r="M23" i="14"/>
  <c r="N23" i="14"/>
  <c r="J26" i="14"/>
  <c r="A30" i="14"/>
  <c r="C30" i="14"/>
  <c r="E30" i="14"/>
  <c r="G30" i="14"/>
  <c r="I30" i="14"/>
  <c r="J33" i="14"/>
  <c r="B40" i="14"/>
  <c r="F11" i="7"/>
  <c r="F15" i="7"/>
  <c r="B16" i="7"/>
  <c r="B18" i="7"/>
  <c r="B19" i="7"/>
  <c r="B20" i="7"/>
  <c r="B21" i="7"/>
  <c r="B22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J5" i="4"/>
  <c r="I5" i="4" s="1"/>
  <c r="K5" i="4"/>
  <c r="L5" i="4"/>
  <c r="M5" i="4"/>
  <c r="G9" i="4"/>
  <c r="H9" i="4" s="1"/>
  <c r="A10" i="4"/>
  <c r="A8" i="5" s="1"/>
  <c r="F10" i="4"/>
  <c r="D10" i="5" s="1"/>
  <c r="G10" i="4"/>
  <c r="E10" i="5" s="1"/>
  <c r="E11" i="5" s="1"/>
  <c r="H10" i="4"/>
  <c r="F10" i="5" s="1"/>
  <c r="F11" i="5" s="1"/>
  <c r="I10" i="4"/>
  <c r="G10" i="5" s="1"/>
  <c r="G11" i="5" s="1"/>
  <c r="J10" i="4"/>
  <c r="H10" i="5" s="1"/>
  <c r="H11" i="5" s="1"/>
  <c r="K10" i="4"/>
  <c r="I10" i="5" s="1"/>
  <c r="I11" i="5" s="1"/>
  <c r="L10" i="4"/>
  <c r="J10" i="5" s="1"/>
  <c r="J11" i="5" s="1"/>
  <c r="M10" i="4"/>
  <c r="K10" i="5" s="1"/>
  <c r="K11" i="5" s="1"/>
  <c r="N10" i="4"/>
  <c r="L10" i="5" s="1"/>
  <c r="L11" i="5" s="1"/>
  <c r="O10" i="4"/>
  <c r="M10" i="5" s="1"/>
  <c r="M11" i="5" s="1"/>
  <c r="P10" i="4"/>
  <c r="Q10" i="4"/>
  <c r="O10" i="5" s="1"/>
  <c r="O11" i="5" s="1"/>
  <c r="A11" i="4"/>
  <c r="A22" i="5"/>
  <c r="F11" i="4"/>
  <c r="D24" i="5" s="1"/>
  <c r="D25" i="5" s="1"/>
  <c r="G11" i="4"/>
  <c r="E24" i="5" s="1"/>
  <c r="E25" i="5" s="1"/>
  <c r="H11" i="4"/>
  <c r="F24" i="5" s="1"/>
  <c r="I11" i="4"/>
  <c r="G24" i="5" s="1"/>
  <c r="G25" i="5" s="1"/>
  <c r="J11" i="4"/>
  <c r="H24" i="5" s="1"/>
  <c r="H25" i="5" s="1"/>
  <c r="K11" i="4"/>
  <c r="I24" i="5" s="1"/>
  <c r="I25" i="5" s="1"/>
  <c r="L11" i="4"/>
  <c r="J24" i="5" s="1"/>
  <c r="J25" i="5" s="1"/>
  <c r="M11" i="4"/>
  <c r="K24" i="5" s="1"/>
  <c r="K25" i="5" s="1"/>
  <c r="N11" i="4"/>
  <c r="L24" i="5" s="1"/>
  <c r="L25" i="5" s="1"/>
  <c r="O11" i="4"/>
  <c r="M24" i="5" s="1"/>
  <c r="M25" i="5" s="1"/>
  <c r="P11" i="4"/>
  <c r="N24" i="5" s="1"/>
  <c r="N25" i="5" s="1"/>
  <c r="Q11" i="4"/>
  <c r="O24" i="5" s="1"/>
  <c r="O25" i="5" s="1"/>
  <c r="A12" i="4"/>
  <c r="A36" i="5" s="1"/>
  <c r="F12" i="4"/>
  <c r="D38" i="5" s="1"/>
  <c r="G12" i="4"/>
  <c r="E38" i="5" s="1"/>
  <c r="E39" i="5" s="1"/>
  <c r="H12" i="4"/>
  <c r="F38" i="5"/>
  <c r="F39" i="5" s="1"/>
  <c r="I12" i="4"/>
  <c r="G38" i="5" s="1"/>
  <c r="G39" i="5" s="1"/>
  <c r="J12" i="4"/>
  <c r="H38" i="5" s="1"/>
  <c r="H39" i="5" s="1"/>
  <c r="K12" i="4"/>
  <c r="I38" i="5" s="1"/>
  <c r="I39" i="5" s="1"/>
  <c r="L12" i="4"/>
  <c r="J38" i="5" s="1"/>
  <c r="J39" i="5" s="1"/>
  <c r="M12" i="4"/>
  <c r="K38" i="5" s="1"/>
  <c r="K39" i="5" s="1"/>
  <c r="N12" i="4"/>
  <c r="L38" i="5" s="1"/>
  <c r="L39" i="5" s="1"/>
  <c r="O12" i="4"/>
  <c r="M38" i="5" s="1"/>
  <c r="M39" i="5" s="1"/>
  <c r="P12" i="4"/>
  <c r="N38" i="5" s="1"/>
  <c r="N39" i="5" s="1"/>
  <c r="Q12" i="4"/>
  <c r="O38" i="5" s="1"/>
  <c r="O39" i="5" s="1"/>
  <c r="A13" i="4"/>
  <c r="A50" i="5" s="1"/>
  <c r="F13" i="4"/>
  <c r="D52" i="5" s="1"/>
  <c r="G13" i="4"/>
  <c r="E52" i="5" s="1"/>
  <c r="E53" i="5" s="1"/>
  <c r="H13" i="4"/>
  <c r="F52" i="5" s="1"/>
  <c r="F53" i="5" s="1"/>
  <c r="I13" i="4"/>
  <c r="G52" i="5" s="1"/>
  <c r="G53" i="5" s="1"/>
  <c r="J13" i="4"/>
  <c r="H52" i="5"/>
  <c r="H53" i="5" s="1"/>
  <c r="K13" i="4"/>
  <c r="I52" i="5" s="1"/>
  <c r="I53" i="5" s="1"/>
  <c r="L13" i="4"/>
  <c r="J52" i="5" s="1"/>
  <c r="J53" i="5" s="1"/>
  <c r="M13" i="4"/>
  <c r="K52" i="5" s="1"/>
  <c r="K53" i="5" s="1"/>
  <c r="N13" i="4"/>
  <c r="L52" i="5"/>
  <c r="L53" i="5" s="1"/>
  <c r="O13" i="4"/>
  <c r="M52" i="5" s="1"/>
  <c r="M53" i="5" s="1"/>
  <c r="P13" i="4"/>
  <c r="N52" i="5" s="1"/>
  <c r="N53" i="5" s="1"/>
  <c r="Q13" i="4"/>
  <c r="O52" i="5" s="1"/>
  <c r="O53" i="5" s="1"/>
  <c r="A14" i="4"/>
  <c r="A64" i="5"/>
  <c r="F14" i="4"/>
  <c r="D66" i="5"/>
  <c r="D67" i="5" s="1"/>
  <c r="G14" i="4"/>
  <c r="E66" i="5"/>
  <c r="E67" i="5" s="1"/>
  <c r="H14" i="4"/>
  <c r="F66" i="5" s="1"/>
  <c r="I14" i="4"/>
  <c r="G66" i="5" s="1"/>
  <c r="G67" i="5" s="1"/>
  <c r="J14" i="4"/>
  <c r="H66" i="5" s="1"/>
  <c r="H67" i="5" s="1"/>
  <c r="K14" i="4"/>
  <c r="I66" i="5"/>
  <c r="I67" i="5" s="1"/>
  <c r="L14" i="4"/>
  <c r="J66" i="5" s="1"/>
  <c r="J67" i="5" s="1"/>
  <c r="M14" i="4"/>
  <c r="K66" i="5" s="1"/>
  <c r="K67" i="5" s="1"/>
  <c r="N14" i="4"/>
  <c r="L66" i="5" s="1"/>
  <c r="L67" i="5" s="1"/>
  <c r="O14" i="4"/>
  <c r="M66" i="5"/>
  <c r="M67" i="5" s="1"/>
  <c r="P14" i="4"/>
  <c r="N66" i="5" s="1"/>
  <c r="N67" i="5" s="1"/>
  <c r="Q14" i="4"/>
  <c r="O66" i="5" s="1"/>
  <c r="O67" i="5" s="1"/>
  <c r="F5" i="5"/>
  <c r="E8" i="5"/>
  <c r="E50" i="5"/>
  <c r="G49" i="6"/>
  <c r="I49" i="6"/>
  <c r="K49" i="6"/>
  <c r="M49" i="6"/>
  <c r="O49" i="6"/>
  <c r="Q49" i="6"/>
  <c r="F49" i="6"/>
  <c r="F50" i="6" s="1"/>
  <c r="H49" i="6"/>
  <c r="J49" i="6"/>
  <c r="L49" i="6"/>
  <c r="N49" i="6"/>
  <c r="P49" i="6"/>
  <c r="H36" i="6"/>
  <c r="F35" i="6"/>
  <c r="H26" i="6"/>
  <c r="J25" i="6"/>
  <c r="H25" i="6"/>
  <c r="D70" i="5" l="1"/>
  <c r="D73" i="5"/>
  <c r="D72" i="5"/>
  <c r="D69" i="5"/>
  <c r="D71" i="5"/>
  <c r="F36" i="5"/>
  <c r="I9" i="4"/>
  <c r="H3" i="6"/>
  <c r="F50" i="5"/>
  <c r="F78" i="5"/>
  <c r="F8" i="5"/>
  <c r="F64" i="5"/>
  <c r="F22" i="5"/>
  <c r="J36" i="6"/>
  <c r="E36" i="5"/>
  <c r="G3" i="6"/>
  <c r="O36" i="6"/>
  <c r="K25" i="6"/>
  <c r="H19" i="6"/>
  <c r="E14" i="4"/>
  <c r="D14" i="4" s="1"/>
  <c r="E78" i="5"/>
  <c r="Q15" i="4"/>
  <c r="Q14" i="6" s="1"/>
  <c r="Q15" i="6" s="1"/>
  <c r="E13" i="4"/>
  <c r="D13" i="4" s="1"/>
  <c r="E38" i="6"/>
  <c r="F48" i="7" s="1"/>
  <c r="M36" i="6"/>
  <c r="I33" i="6"/>
  <c r="E33" i="6" s="1"/>
  <c r="F43" i="7" s="1"/>
  <c r="E64" i="5"/>
  <c r="E22" i="5"/>
  <c r="K36" i="6"/>
  <c r="P21" i="6"/>
  <c r="L21" i="6"/>
  <c r="E21" i="6" s="1"/>
  <c r="F31" i="7" s="1"/>
  <c r="M19" i="6"/>
  <c r="M20" i="6" s="1"/>
  <c r="J32" i="6"/>
  <c r="L32" i="6"/>
  <c r="N32" i="6"/>
  <c r="P32" i="6"/>
  <c r="G48" i="6"/>
  <c r="J26" i="6"/>
  <c r="L26" i="6"/>
  <c r="P15" i="4"/>
  <c r="P14" i="6" s="1"/>
  <c r="P15" i="6" s="1"/>
  <c r="N10" i="5"/>
  <c r="N11" i="5" s="1"/>
  <c r="N17" i="5" s="1"/>
  <c r="O15" i="4"/>
  <c r="O14" i="6" s="1"/>
  <c r="O15" i="6" s="1"/>
  <c r="N15" i="4"/>
  <c r="N18" i="6" s="1"/>
  <c r="M15" i="4"/>
  <c r="M14" i="6" s="1"/>
  <c r="M15" i="6" s="1"/>
  <c r="L15" i="4"/>
  <c r="L17" i="6" s="1"/>
  <c r="J15" i="4"/>
  <c r="D31" i="5"/>
  <c r="D29" i="5"/>
  <c r="D30" i="5"/>
  <c r="D27" i="5"/>
  <c r="D28" i="5"/>
  <c r="P18" i="6"/>
  <c r="Q17" i="6"/>
  <c r="J16" i="6"/>
  <c r="L16" i="6"/>
  <c r="L28" i="6"/>
  <c r="H15" i="4"/>
  <c r="F15" i="4"/>
  <c r="J18" i="6"/>
  <c r="L18" i="6"/>
  <c r="E12" i="4"/>
  <c r="D12" i="4" s="1"/>
  <c r="G15" i="4"/>
  <c r="E10" i="4"/>
  <c r="E11" i="4"/>
  <c r="D11" i="4" s="1"/>
  <c r="I15" i="4"/>
  <c r="K15" i="4"/>
  <c r="P25" i="6"/>
  <c r="N25" i="6"/>
  <c r="E25" i="6" s="1"/>
  <c r="F35" i="7" s="1"/>
  <c r="L25" i="6"/>
  <c r="P36" i="6"/>
  <c r="N36" i="6"/>
  <c r="L36" i="6"/>
  <c r="Q32" i="6"/>
  <c r="O32" i="6"/>
  <c r="M32" i="6"/>
  <c r="K32" i="6"/>
  <c r="I32" i="6"/>
  <c r="Q26" i="6"/>
  <c r="O26" i="6"/>
  <c r="M26" i="6"/>
  <c r="K26" i="6"/>
  <c r="B23" i="14"/>
  <c r="K28" i="6"/>
  <c r="K18" i="6"/>
  <c r="G28" i="6"/>
  <c r="O69" i="5"/>
  <c r="O73" i="5"/>
  <c r="O72" i="5"/>
  <c r="O71" i="5"/>
  <c r="O70" i="5"/>
  <c r="N72" i="5"/>
  <c r="N71" i="5"/>
  <c r="N70" i="5"/>
  <c r="N69" i="5"/>
  <c r="N73" i="5"/>
  <c r="K69" i="5"/>
  <c r="K73" i="5"/>
  <c r="K72" i="5"/>
  <c r="K71" i="5"/>
  <c r="K70" i="5"/>
  <c r="J72" i="5"/>
  <c r="J71" i="5"/>
  <c r="J70" i="5"/>
  <c r="J69" i="5"/>
  <c r="J74" i="5" s="1"/>
  <c r="J73" i="5"/>
  <c r="G69" i="5"/>
  <c r="G73" i="5"/>
  <c r="G72" i="5"/>
  <c r="G71" i="5"/>
  <c r="G70" i="5"/>
  <c r="F67" i="5"/>
  <c r="C66" i="5"/>
  <c r="N56" i="5"/>
  <c r="N55" i="5"/>
  <c r="N59" i="5"/>
  <c r="N58" i="5"/>
  <c r="N57" i="5"/>
  <c r="M57" i="5"/>
  <c r="M56" i="5"/>
  <c r="M55" i="5"/>
  <c r="M59" i="5"/>
  <c r="M58" i="5"/>
  <c r="J56" i="5"/>
  <c r="J55" i="5"/>
  <c r="J59" i="5"/>
  <c r="J58" i="5"/>
  <c r="J57" i="5"/>
  <c r="I57" i="5"/>
  <c r="I56" i="5"/>
  <c r="I55" i="5"/>
  <c r="I59" i="5"/>
  <c r="I58" i="5"/>
  <c r="F56" i="5"/>
  <c r="F55" i="5"/>
  <c r="F59" i="5"/>
  <c r="F58" i="5"/>
  <c r="F57" i="5"/>
  <c r="E57" i="5"/>
  <c r="E56" i="5"/>
  <c r="E55" i="5"/>
  <c r="E59" i="5"/>
  <c r="E58" i="5"/>
  <c r="N42" i="5"/>
  <c r="N41" i="5"/>
  <c r="N45" i="5"/>
  <c r="N44" i="5"/>
  <c r="N43" i="5"/>
  <c r="M41" i="5"/>
  <c r="M45" i="5"/>
  <c r="M44" i="5"/>
  <c r="M43" i="5"/>
  <c r="M42" i="5"/>
  <c r="J42" i="5"/>
  <c r="J41" i="5"/>
  <c r="J45" i="5"/>
  <c r="J44" i="5"/>
  <c r="J43" i="5"/>
  <c r="I41" i="5"/>
  <c r="I45" i="5"/>
  <c r="I44" i="5"/>
  <c r="I43" i="5"/>
  <c r="I42" i="5"/>
  <c r="F42" i="5"/>
  <c r="F41" i="5"/>
  <c r="F45" i="5"/>
  <c r="F44" i="5"/>
  <c r="F43" i="5"/>
  <c r="E41" i="5"/>
  <c r="E45" i="5"/>
  <c r="E44" i="5"/>
  <c r="E43" i="5"/>
  <c r="E42" i="5"/>
  <c r="M27" i="5"/>
  <c r="M31" i="5"/>
  <c r="M30" i="5"/>
  <c r="M29" i="5"/>
  <c r="M28" i="5"/>
  <c r="L28" i="5"/>
  <c r="L30" i="5"/>
  <c r="L31" i="5"/>
  <c r="L27" i="5"/>
  <c r="L29" i="5"/>
  <c r="I27" i="5"/>
  <c r="I31" i="5"/>
  <c r="I30" i="5"/>
  <c r="I29" i="5"/>
  <c r="I28" i="5"/>
  <c r="H28" i="5"/>
  <c r="H30" i="5"/>
  <c r="H31" i="5"/>
  <c r="H27" i="5"/>
  <c r="H29" i="5"/>
  <c r="E27" i="5"/>
  <c r="E31" i="5"/>
  <c r="E30" i="5"/>
  <c r="E29" i="5"/>
  <c r="E28" i="5"/>
  <c r="O14" i="5"/>
  <c r="O13" i="5"/>
  <c r="O17" i="5"/>
  <c r="O16" i="5"/>
  <c r="O15" i="5"/>
  <c r="L13" i="5"/>
  <c r="L17" i="5"/>
  <c r="L16" i="5"/>
  <c r="L15" i="5"/>
  <c r="L14" i="5"/>
  <c r="K14" i="5"/>
  <c r="K13" i="5"/>
  <c r="K17" i="5"/>
  <c r="K16" i="5"/>
  <c r="K15" i="5"/>
  <c r="H13" i="5"/>
  <c r="H17" i="5"/>
  <c r="H16" i="5"/>
  <c r="H15" i="5"/>
  <c r="H14" i="5"/>
  <c r="G14" i="5"/>
  <c r="G13" i="5"/>
  <c r="G17" i="5"/>
  <c r="G16" i="5"/>
  <c r="G15" i="5"/>
  <c r="D11" i="5"/>
  <c r="E39" i="6"/>
  <c r="H39" i="6"/>
  <c r="I39" i="6" s="1"/>
  <c r="J39" i="6" s="1"/>
  <c r="K39" i="6" s="1"/>
  <c r="L39" i="6" s="1"/>
  <c r="M39" i="6" s="1"/>
  <c r="N39" i="6" s="1"/>
  <c r="O39" i="6" s="1"/>
  <c r="P39" i="6" s="1"/>
  <c r="Q39" i="6" s="1"/>
  <c r="M71" i="5"/>
  <c r="M70" i="5"/>
  <c r="M69" i="5"/>
  <c r="M73" i="5"/>
  <c r="M72" i="5"/>
  <c r="L70" i="5"/>
  <c r="L69" i="5"/>
  <c r="L73" i="5"/>
  <c r="L72" i="5"/>
  <c r="L71" i="5"/>
  <c r="I71" i="5"/>
  <c r="I70" i="5"/>
  <c r="I69" i="5"/>
  <c r="I73" i="5"/>
  <c r="I72" i="5"/>
  <c r="H70" i="5"/>
  <c r="H69" i="5"/>
  <c r="H73" i="5"/>
  <c r="H72" i="5"/>
  <c r="H71" i="5"/>
  <c r="E71" i="5"/>
  <c r="E70" i="5"/>
  <c r="C67" i="5"/>
  <c r="C75" i="5" s="1"/>
  <c r="E69" i="5"/>
  <c r="E73" i="5"/>
  <c r="E72" i="5"/>
  <c r="O55" i="5"/>
  <c r="O59" i="5"/>
  <c r="O58" i="5"/>
  <c r="O57" i="5"/>
  <c r="O56" i="5"/>
  <c r="L58" i="5"/>
  <c r="L57" i="5"/>
  <c r="L56" i="5"/>
  <c r="L55" i="5"/>
  <c r="L59" i="5"/>
  <c r="K55" i="5"/>
  <c r="K59" i="5"/>
  <c r="K58" i="5"/>
  <c r="K57" i="5"/>
  <c r="K56" i="5"/>
  <c r="H58" i="5"/>
  <c r="H57" i="5"/>
  <c r="H56" i="5"/>
  <c r="H55" i="5"/>
  <c r="H59" i="5"/>
  <c r="G55" i="5"/>
  <c r="G59" i="5"/>
  <c r="G58" i="5"/>
  <c r="G57" i="5"/>
  <c r="G56" i="5"/>
  <c r="D53" i="5"/>
  <c r="C52" i="5"/>
  <c r="O43" i="5"/>
  <c r="O42" i="5"/>
  <c r="O41" i="5"/>
  <c r="O45" i="5"/>
  <c r="O44" i="5"/>
  <c r="L44" i="5"/>
  <c r="L43" i="5"/>
  <c r="L42" i="5"/>
  <c r="L41" i="5"/>
  <c r="L45" i="5"/>
  <c r="K43" i="5"/>
  <c r="K42" i="5"/>
  <c r="K41" i="5"/>
  <c r="K45" i="5"/>
  <c r="K44" i="5"/>
  <c r="H44" i="5"/>
  <c r="H43" i="5"/>
  <c r="H42" i="5"/>
  <c r="H41" i="5"/>
  <c r="H45" i="5"/>
  <c r="G43" i="5"/>
  <c r="G42" i="5"/>
  <c r="G41" i="5"/>
  <c r="G45" i="5"/>
  <c r="G44" i="5"/>
  <c r="D39" i="5"/>
  <c r="C38" i="5"/>
  <c r="O28" i="5"/>
  <c r="O31" i="5"/>
  <c r="O27" i="5"/>
  <c r="O29" i="5"/>
  <c r="O30" i="5"/>
  <c r="N30" i="5"/>
  <c r="N29" i="5"/>
  <c r="N28" i="5"/>
  <c r="N27" i="5"/>
  <c r="N31" i="5"/>
  <c r="K29" i="5"/>
  <c r="K31" i="5"/>
  <c r="K27" i="5"/>
  <c r="K28" i="5"/>
  <c r="K30" i="5"/>
  <c r="J29" i="5"/>
  <c r="J27" i="5"/>
  <c r="J28" i="5"/>
  <c r="J30" i="5"/>
  <c r="J31" i="5"/>
  <c r="G29" i="5"/>
  <c r="G31" i="5"/>
  <c r="G27" i="5"/>
  <c r="G28" i="5"/>
  <c r="G30" i="5"/>
  <c r="C24" i="5"/>
  <c r="F25" i="5"/>
  <c r="N16" i="5"/>
  <c r="M16" i="5"/>
  <c r="M15" i="5"/>
  <c r="M14" i="5"/>
  <c r="M13" i="5"/>
  <c r="M17" i="5"/>
  <c r="J15" i="5"/>
  <c r="J14" i="5"/>
  <c r="J13" i="5"/>
  <c r="J17" i="5"/>
  <c r="J16" i="5"/>
  <c r="I16" i="5"/>
  <c r="I15" i="5"/>
  <c r="I14" i="5"/>
  <c r="I13" i="5"/>
  <c r="I17" i="5"/>
  <c r="F15" i="5"/>
  <c r="F14" i="5"/>
  <c r="F13" i="5"/>
  <c r="F17" i="5"/>
  <c r="F16" i="5"/>
  <c r="E16" i="5"/>
  <c r="E15" i="5"/>
  <c r="E14" i="5"/>
  <c r="E13" i="5"/>
  <c r="E17" i="5"/>
  <c r="E9" i="6"/>
  <c r="E36" i="6" l="1"/>
  <c r="F46" i="7" s="1"/>
  <c r="P17" i="6"/>
  <c r="Q18" i="6"/>
  <c r="N74" i="5"/>
  <c r="P28" i="6"/>
  <c r="D32" i="5"/>
  <c r="Q16" i="6"/>
  <c r="D74" i="5"/>
  <c r="Q28" i="6"/>
  <c r="P16" i="6"/>
  <c r="H20" i="6"/>
  <c r="E20" i="6" s="1"/>
  <c r="F30" i="7" s="1"/>
  <c r="E19" i="6"/>
  <c r="F29" i="7" s="1"/>
  <c r="I3" i="6"/>
  <c r="G36" i="5"/>
  <c r="G78" i="5"/>
  <c r="G8" i="5"/>
  <c r="G50" i="5"/>
  <c r="G22" i="5"/>
  <c r="G64" i="5"/>
  <c r="J9" i="4"/>
  <c r="G35" i="6"/>
  <c r="G50" i="6"/>
  <c r="E32" i="6"/>
  <c r="F42" i="7" s="1"/>
  <c r="H48" i="6"/>
  <c r="H35" i="6" s="1"/>
  <c r="E26" i="6"/>
  <c r="F36" i="7" s="1"/>
  <c r="L46" i="5"/>
  <c r="N15" i="5"/>
  <c r="N14" i="5"/>
  <c r="N18" i="5" s="1"/>
  <c r="N13" i="5"/>
  <c r="C10" i="5"/>
  <c r="C19" i="4"/>
  <c r="O28" i="6"/>
  <c r="O17" i="6"/>
  <c r="O16" i="6"/>
  <c r="O18" i="6"/>
  <c r="N14" i="6"/>
  <c r="N15" i="6" s="1"/>
  <c r="N28" i="6"/>
  <c r="N17" i="6"/>
  <c r="P16" i="4"/>
  <c r="P7" i="6" s="1"/>
  <c r="P10" i="6" s="1"/>
  <c r="Q16" i="4"/>
  <c r="Q7" i="6" s="1"/>
  <c r="Q10" i="6" s="1"/>
  <c r="N16" i="6"/>
  <c r="M16" i="6"/>
  <c r="M28" i="6"/>
  <c r="M17" i="6"/>
  <c r="M18" i="6"/>
  <c r="M16" i="4"/>
  <c r="M7" i="6" s="1"/>
  <c r="M10" i="6" s="1"/>
  <c r="N16" i="4"/>
  <c r="N7" i="6" s="1"/>
  <c r="N10" i="6" s="1"/>
  <c r="L14" i="6"/>
  <c r="L15" i="6" s="1"/>
  <c r="O16" i="4"/>
  <c r="O7" i="6" s="1"/>
  <c r="O10" i="6" s="1"/>
  <c r="J14" i="6"/>
  <c r="J15" i="6" s="1"/>
  <c r="J28" i="6"/>
  <c r="J17" i="6"/>
  <c r="E15" i="4"/>
  <c r="D10" i="4"/>
  <c r="D15" i="4" s="1"/>
  <c r="F10" i="7" s="1"/>
  <c r="F12" i="7" s="1"/>
  <c r="M18" i="5"/>
  <c r="I18" i="6"/>
  <c r="I16" i="4"/>
  <c r="I7" i="6" s="1"/>
  <c r="I10" i="6" s="1"/>
  <c r="I16" i="6"/>
  <c r="I14" i="6"/>
  <c r="I15" i="6" s="1"/>
  <c r="I28" i="6"/>
  <c r="I17" i="6"/>
  <c r="I18" i="5"/>
  <c r="L16" i="4"/>
  <c r="L7" i="6" s="1"/>
  <c r="L10" i="6" s="1"/>
  <c r="H18" i="6"/>
  <c r="H16" i="6"/>
  <c r="H14" i="6"/>
  <c r="H15" i="6" s="1"/>
  <c r="H28" i="6"/>
  <c r="H17" i="6"/>
  <c r="H16" i="4"/>
  <c r="H7" i="6" s="1"/>
  <c r="H10" i="6" s="1"/>
  <c r="K14" i="6"/>
  <c r="K15" i="6" s="1"/>
  <c r="K16" i="4"/>
  <c r="K7" i="6" s="1"/>
  <c r="K10" i="6" s="1"/>
  <c r="K17" i="6"/>
  <c r="K16" i="6"/>
  <c r="G14" i="6"/>
  <c r="G15" i="6" s="1"/>
  <c r="G16" i="4"/>
  <c r="G7" i="6" s="1"/>
  <c r="G10" i="6" s="1"/>
  <c r="G17" i="6"/>
  <c r="G16" i="6"/>
  <c r="F16" i="4"/>
  <c r="F7" i="6" s="1"/>
  <c r="F14" i="6"/>
  <c r="F16" i="6"/>
  <c r="F18" i="6"/>
  <c r="F17" i="6"/>
  <c r="F28" i="6"/>
  <c r="E18" i="5"/>
  <c r="H46" i="5"/>
  <c r="J16" i="4"/>
  <c r="J7" i="6" s="1"/>
  <c r="J10" i="6" s="1"/>
  <c r="G18" i="6"/>
  <c r="F29" i="5"/>
  <c r="C29" i="5" s="1"/>
  <c r="F27" i="5"/>
  <c r="C27" i="5" s="1"/>
  <c r="F28" i="5"/>
  <c r="F30" i="5"/>
  <c r="C30" i="5" s="1"/>
  <c r="F31" i="5"/>
  <c r="C31" i="5" s="1"/>
  <c r="C39" i="5"/>
  <c r="C47" i="5" s="1"/>
  <c r="D42" i="5"/>
  <c r="C42" i="5" s="1"/>
  <c r="D44" i="5"/>
  <c r="C44" i="5" s="1"/>
  <c r="D41" i="5"/>
  <c r="D43" i="5"/>
  <c r="C43" i="5" s="1"/>
  <c r="D45" i="5"/>
  <c r="C45" i="5" s="1"/>
  <c r="E32" i="5"/>
  <c r="F72" i="5"/>
  <c r="C72" i="5" s="1"/>
  <c r="F71" i="5"/>
  <c r="C71" i="5" s="1"/>
  <c r="F70" i="5"/>
  <c r="F69" i="5"/>
  <c r="F73" i="5"/>
  <c r="C73" i="5" s="1"/>
  <c r="G32" i="5"/>
  <c r="J32" i="5"/>
  <c r="K32" i="5"/>
  <c r="N32" i="5"/>
  <c r="O32" i="5"/>
  <c r="G60" i="5"/>
  <c r="H60" i="5"/>
  <c r="K60" i="5"/>
  <c r="L60" i="5"/>
  <c r="O60" i="5"/>
  <c r="H74" i="5"/>
  <c r="I74" i="5"/>
  <c r="L74" i="5"/>
  <c r="M74" i="5"/>
  <c r="H32" i="5"/>
  <c r="I32" i="5"/>
  <c r="L32" i="5"/>
  <c r="M32" i="5"/>
  <c r="C53" i="5"/>
  <c r="C61" i="5" s="1"/>
  <c r="D56" i="5"/>
  <c r="C56" i="5" s="1"/>
  <c r="D58" i="5"/>
  <c r="C58" i="5" s="1"/>
  <c r="D55" i="5"/>
  <c r="D57" i="5"/>
  <c r="C57" i="5" s="1"/>
  <c r="D59" i="5"/>
  <c r="C59" i="5" s="1"/>
  <c r="E74" i="5"/>
  <c r="C69" i="5"/>
  <c r="E31" i="7"/>
  <c r="D13" i="5"/>
  <c r="D14" i="5"/>
  <c r="D16" i="5"/>
  <c r="C16" i="5" s="1"/>
  <c r="D15" i="5"/>
  <c r="C15" i="5" s="1"/>
  <c r="D17" i="5"/>
  <c r="C17" i="5" s="1"/>
  <c r="C11" i="5"/>
  <c r="F18" i="5"/>
  <c r="J18" i="5"/>
  <c r="G46" i="5"/>
  <c r="K46" i="5"/>
  <c r="O46" i="5"/>
  <c r="C70" i="5"/>
  <c r="G18" i="5"/>
  <c r="H18" i="5"/>
  <c r="K18" i="5"/>
  <c r="L18" i="5"/>
  <c r="L80" i="5" s="1"/>
  <c r="O18" i="5"/>
  <c r="C28" i="5"/>
  <c r="C25" i="5"/>
  <c r="C33" i="5" s="1"/>
  <c r="E46" i="5"/>
  <c r="F46" i="5"/>
  <c r="I46" i="5"/>
  <c r="J46" i="5"/>
  <c r="M46" i="5"/>
  <c r="N46" i="5"/>
  <c r="E60" i="5"/>
  <c r="F60" i="5"/>
  <c r="I60" i="5"/>
  <c r="J60" i="5"/>
  <c r="M60" i="5"/>
  <c r="N60" i="5"/>
  <c r="G74" i="5"/>
  <c r="K74" i="5"/>
  <c r="O74" i="5"/>
  <c r="H22" i="5" l="1"/>
  <c r="H78" i="5"/>
  <c r="H8" i="5"/>
  <c r="H36" i="5"/>
  <c r="K9" i="4"/>
  <c r="H64" i="5"/>
  <c r="J3" i="6"/>
  <c r="H50" i="5"/>
  <c r="E29" i="7"/>
  <c r="C14" i="5"/>
  <c r="I48" i="6"/>
  <c r="I50" i="6" s="1"/>
  <c r="H50" i="6"/>
  <c r="E80" i="5"/>
  <c r="M80" i="5"/>
  <c r="C19" i="5"/>
  <c r="C82" i="5" s="1"/>
  <c r="F17" i="7" s="1"/>
  <c r="E28" i="6"/>
  <c r="F38" i="7" s="1"/>
  <c r="E38" i="7" s="1"/>
  <c r="E18" i="6"/>
  <c r="F22" i="7" s="1"/>
  <c r="E22" i="7" s="1"/>
  <c r="E44" i="7"/>
  <c r="E33" i="7"/>
  <c r="F10" i="6"/>
  <c r="E10" i="6" s="1"/>
  <c r="E7" i="6"/>
  <c r="F15" i="6"/>
  <c r="E15" i="6" s="1"/>
  <c r="F19" i="7" s="1"/>
  <c r="E19" i="7" s="1"/>
  <c r="E14" i="6"/>
  <c r="F18" i="7" s="1"/>
  <c r="E18" i="7" s="1"/>
  <c r="E40" i="7"/>
  <c r="E34" i="7"/>
  <c r="E32" i="7"/>
  <c r="E30" i="7"/>
  <c r="E35" i="7"/>
  <c r="E16" i="6"/>
  <c r="F20" i="7" s="1"/>
  <c r="E20" i="7" s="1"/>
  <c r="E36" i="7"/>
  <c r="E37" i="7"/>
  <c r="H80" i="5"/>
  <c r="E46" i="7"/>
  <c r="E39" i="7"/>
  <c r="E41" i="7"/>
  <c r="E17" i="6"/>
  <c r="F21" i="7" s="1"/>
  <c r="E21" i="7" s="1"/>
  <c r="I80" i="5"/>
  <c r="E43" i="7"/>
  <c r="E47" i="7"/>
  <c r="E48" i="7"/>
  <c r="E42" i="7"/>
  <c r="F32" i="5"/>
  <c r="C32" i="5" s="1"/>
  <c r="D18" i="5"/>
  <c r="C13" i="5"/>
  <c r="D60" i="5"/>
  <c r="C60" i="5" s="1"/>
  <c r="C55" i="5"/>
  <c r="C41" i="5"/>
  <c r="D46" i="5"/>
  <c r="C46" i="5" s="1"/>
  <c r="O80" i="5"/>
  <c r="K80" i="5"/>
  <c r="G80" i="5"/>
  <c r="N80" i="5"/>
  <c r="J80" i="5"/>
  <c r="F74" i="5"/>
  <c r="C74" i="5" s="1"/>
  <c r="I22" i="5" l="1"/>
  <c r="I64" i="5"/>
  <c r="I50" i="5"/>
  <c r="I78" i="5"/>
  <c r="L9" i="4"/>
  <c r="K3" i="6"/>
  <c r="I36" i="5"/>
  <c r="I8" i="5"/>
  <c r="I35" i="6"/>
  <c r="J48" i="6"/>
  <c r="J50" i="6" s="1"/>
  <c r="N81" i="5"/>
  <c r="P13" i="6" s="1"/>
  <c r="J81" i="5"/>
  <c r="L13" i="6" s="1"/>
  <c r="F80" i="5"/>
  <c r="K81" i="5"/>
  <c r="M13" i="6" s="1"/>
  <c r="D80" i="5"/>
  <c r="C18" i="5"/>
  <c r="L81" i="5"/>
  <c r="N13" i="6" s="1"/>
  <c r="M81" i="5"/>
  <c r="O13" i="6" s="1"/>
  <c r="O81" i="5"/>
  <c r="Q13" i="6" s="1"/>
  <c r="C84" i="5"/>
  <c r="F81" i="5" l="1"/>
  <c r="H13" i="6" s="1"/>
  <c r="H43" i="6" s="1"/>
  <c r="H45" i="6" s="1"/>
  <c r="J22" i="5"/>
  <c r="J78" i="5"/>
  <c r="J36" i="5"/>
  <c r="M9" i="4"/>
  <c r="J8" i="5"/>
  <c r="L3" i="6"/>
  <c r="J50" i="5"/>
  <c r="J64" i="5"/>
  <c r="K48" i="6"/>
  <c r="L48" i="6" s="1"/>
  <c r="J35" i="6"/>
  <c r="G81" i="5"/>
  <c r="I13" i="6" s="1"/>
  <c r="I43" i="6" s="1"/>
  <c r="I45" i="6" s="1"/>
  <c r="I81" i="5"/>
  <c r="K13" i="6" s="1"/>
  <c r="H81" i="5"/>
  <c r="J13" i="6" s="1"/>
  <c r="D81" i="5"/>
  <c r="C80" i="5"/>
  <c r="F16" i="7" s="1"/>
  <c r="E81" i="5"/>
  <c r="G13" i="6" s="1"/>
  <c r="G43" i="6" s="1"/>
  <c r="G45" i="6" s="1"/>
  <c r="K35" i="6"/>
  <c r="K22" i="5" l="1"/>
  <c r="K64" i="5"/>
  <c r="K8" i="5"/>
  <c r="K78" i="5"/>
  <c r="N9" i="4"/>
  <c r="K50" i="5"/>
  <c r="M3" i="6"/>
  <c r="K36" i="5"/>
  <c r="K50" i="6"/>
  <c r="J43" i="6"/>
  <c r="J45" i="6" s="1"/>
  <c r="K43" i="6"/>
  <c r="K45" i="6" s="1"/>
  <c r="F13" i="6"/>
  <c r="C81" i="5"/>
  <c r="E16" i="7"/>
  <c r="F24" i="7"/>
  <c r="L35" i="6"/>
  <c r="L43" i="6" s="1"/>
  <c r="L45" i="6" s="1"/>
  <c r="L50" i="6"/>
  <c r="M48" i="6"/>
  <c r="L22" i="5" l="1"/>
  <c r="L78" i="5"/>
  <c r="L64" i="5"/>
  <c r="L36" i="5"/>
  <c r="O9" i="4"/>
  <c r="N3" i="6"/>
  <c r="L50" i="5"/>
  <c r="L8" i="5"/>
  <c r="F43" i="6"/>
  <c r="F45" i="6" s="1"/>
  <c r="F47" i="6" s="1"/>
  <c r="E13" i="6"/>
  <c r="G24" i="7"/>
  <c r="F26" i="7"/>
  <c r="G26" i="7" s="1"/>
  <c r="M35" i="6"/>
  <c r="M43" i="6" s="1"/>
  <c r="M45" i="6" s="1"/>
  <c r="M50" i="6"/>
  <c r="N48" i="6"/>
  <c r="M22" i="5" l="1"/>
  <c r="M64" i="5"/>
  <c r="P9" i="4"/>
  <c r="M78" i="5"/>
  <c r="M8" i="5"/>
  <c r="O3" i="6"/>
  <c r="M36" i="5"/>
  <c r="M50" i="5"/>
  <c r="F52" i="6"/>
  <c r="G5" i="6" s="1"/>
  <c r="G47" i="6" s="1"/>
  <c r="F53" i="6"/>
  <c r="F54" i="6" s="1"/>
  <c r="F55" i="6" s="1"/>
  <c r="O48" i="6"/>
  <c r="N35" i="6"/>
  <c r="N43" i="6" s="1"/>
  <c r="N45" i="6" s="1"/>
  <c r="N50" i="6"/>
  <c r="N22" i="5" l="1"/>
  <c r="N78" i="5"/>
  <c r="N8" i="5"/>
  <c r="N36" i="5"/>
  <c r="N64" i="5"/>
  <c r="P3" i="6"/>
  <c r="N50" i="5"/>
  <c r="G52" i="6"/>
  <c r="H5" i="6" s="1"/>
  <c r="H47" i="6" s="1"/>
  <c r="G53" i="6"/>
  <c r="G54" i="6" s="1"/>
  <c r="G55" i="6" s="1"/>
  <c r="O50" i="6"/>
  <c r="O35" i="6"/>
  <c r="O43" i="6" s="1"/>
  <c r="O45" i="6" s="1"/>
  <c r="P48" i="6"/>
  <c r="H53" i="6" l="1"/>
  <c r="H54" i="6" s="1"/>
  <c r="H55" i="6" s="1"/>
  <c r="H52" i="6"/>
  <c r="I5" i="6" s="1"/>
  <c r="I47" i="6" s="1"/>
  <c r="Q48" i="6"/>
  <c r="P35" i="6"/>
  <c r="P50" i="6"/>
  <c r="I52" i="6" l="1"/>
  <c r="J5" i="6" s="1"/>
  <c r="J47" i="6" s="1"/>
  <c r="I53" i="6"/>
  <c r="I54" i="6" s="1"/>
  <c r="I55" i="6" s="1"/>
  <c r="Q35" i="6"/>
  <c r="Q43" i="6" s="1"/>
  <c r="Q45" i="6" s="1"/>
  <c r="Q50" i="6"/>
  <c r="P43" i="6"/>
  <c r="E35" i="6" l="1"/>
  <c r="F45" i="7" s="1"/>
  <c r="F49" i="7" s="1"/>
  <c r="J53" i="6"/>
  <c r="J54" i="6" s="1"/>
  <c r="J55" i="6" s="1"/>
  <c r="J52" i="6"/>
  <c r="K5" i="6" s="1"/>
  <c r="K47" i="6" s="1"/>
  <c r="P45" i="6"/>
  <c r="E43" i="6"/>
  <c r="E45" i="7" l="1"/>
  <c r="K53" i="6"/>
  <c r="K54" i="6" s="1"/>
  <c r="K55" i="6" s="1"/>
  <c r="K52" i="6"/>
  <c r="L5" i="6" s="1"/>
  <c r="L47" i="6" s="1"/>
  <c r="G49" i="7"/>
  <c r="F51" i="7"/>
  <c r="G51" i="7" s="1"/>
  <c r="L52" i="6" l="1"/>
  <c r="M5" i="6" s="1"/>
  <c r="M47" i="6" s="1"/>
  <c r="L53" i="6"/>
  <c r="L54" i="6" s="1"/>
  <c r="L55" i="6" s="1"/>
  <c r="M52" i="6" l="1"/>
  <c r="N5" i="6" s="1"/>
  <c r="N47" i="6" s="1"/>
  <c r="M53" i="6"/>
  <c r="M54" i="6" s="1"/>
  <c r="M55" i="6" s="1"/>
  <c r="N52" i="6" l="1"/>
  <c r="O5" i="6" s="1"/>
  <c r="O47" i="6" s="1"/>
  <c r="N53" i="6"/>
  <c r="N54" i="6" s="1"/>
  <c r="N55" i="6" s="1"/>
  <c r="O53" i="6" l="1"/>
  <c r="O54" i="6" s="1"/>
  <c r="O55" i="6" s="1"/>
  <c r="O52" i="6"/>
  <c r="P5" i="6" s="1"/>
  <c r="P47" i="6" s="1"/>
  <c r="P52" i="6" l="1"/>
  <c r="Q5" i="6" s="1"/>
  <c r="Q47" i="6" s="1"/>
  <c r="P53" i="6"/>
  <c r="P54" i="6" s="1"/>
  <c r="P55" i="6" s="1"/>
  <c r="Q53" i="6" l="1"/>
  <c r="Q54" i="6" s="1"/>
  <c r="Q55" i="6" s="1"/>
  <c r="Q52" i="6"/>
</calcChain>
</file>

<file path=xl/sharedStrings.xml><?xml version="1.0" encoding="utf-8"?>
<sst xmlns="http://schemas.openxmlformats.org/spreadsheetml/2006/main" count="202" uniqueCount="135">
  <si>
    <t>Comptes à payer</t>
  </si>
  <si>
    <t>Prélèvements</t>
  </si>
  <si>
    <t>Prévisions des ventes</t>
  </si>
  <si>
    <t>Conditions des ventes %</t>
  </si>
  <si>
    <t>Total</t>
  </si>
  <si>
    <t>Comptant</t>
  </si>
  <si>
    <t>30 jours</t>
  </si>
  <si>
    <t>60 jours</t>
  </si>
  <si>
    <t>90 jours</t>
  </si>
  <si>
    <t>Ventes unitaires par mois</t>
  </si>
  <si>
    <t xml:space="preserve">Prix </t>
  </si>
  <si>
    <t xml:space="preserve">Total </t>
  </si>
  <si>
    <t>moyen</t>
  </si>
  <si>
    <t>$</t>
  </si>
  <si>
    <t>Unitaire</t>
  </si>
  <si>
    <t>Revenu total ($)</t>
  </si>
  <si>
    <t>Recettes encaissées</t>
  </si>
  <si>
    <t xml:space="preserve">Comptes à recevoir </t>
  </si>
  <si>
    <t>en fin de période</t>
  </si>
  <si>
    <t>Total $</t>
  </si>
  <si>
    <t>Planification de la production</t>
  </si>
  <si>
    <t>Conditions des achats %</t>
  </si>
  <si>
    <t>Coût/unité</t>
  </si>
  <si>
    <t>Unités vendues</t>
  </si>
  <si>
    <t>Unités produites</t>
  </si>
  <si>
    <t>Matière A</t>
  </si>
  <si>
    <t>Matière B</t>
  </si>
  <si>
    <t>Matière C</t>
  </si>
  <si>
    <t>Matière D</t>
  </si>
  <si>
    <t>Matière E</t>
  </si>
  <si>
    <t>Variation de l'inventaire</t>
  </si>
  <si>
    <t xml:space="preserve">Total de l'année </t>
  </si>
  <si>
    <t>Achats $</t>
  </si>
  <si>
    <t>Déboursés $</t>
  </si>
  <si>
    <t>Mouvement de l'inventaire</t>
  </si>
  <si>
    <t>BUDGET DE CAISSE</t>
  </si>
  <si>
    <t>TOTAL</t>
  </si>
  <si>
    <t>ENCAISSE DU DÉBUT</t>
  </si>
  <si>
    <t>RECETTES</t>
  </si>
  <si>
    <t>Ventes Encaissées</t>
  </si>
  <si>
    <t>Revenus Divers</t>
  </si>
  <si>
    <t>Divers à Recevoir</t>
  </si>
  <si>
    <t>TOTAL DES RECETTES</t>
  </si>
  <si>
    <t>DÉBOURSÉS</t>
  </si>
  <si>
    <t>Matières premières</t>
  </si>
  <si>
    <t>Salaires de production</t>
  </si>
  <si>
    <t>Avantages sociaux</t>
  </si>
  <si>
    <t>Sous-traitance</t>
  </si>
  <si>
    <t>Fournitures d'atelier</t>
  </si>
  <si>
    <t>Transport</t>
  </si>
  <si>
    <t>Salaires - administration</t>
  </si>
  <si>
    <t>Loyer</t>
  </si>
  <si>
    <t>Électricité/chauffage</t>
  </si>
  <si>
    <t>Assurances</t>
  </si>
  <si>
    <t>Taxes et permis</t>
  </si>
  <si>
    <t>Entretien/réparation</t>
  </si>
  <si>
    <t>Télécommunications</t>
  </si>
  <si>
    <t>Dépenses véhicules</t>
  </si>
  <si>
    <t>Commissions sur ventes</t>
  </si>
  <si>
    <t>Frais de représentation</t>
  </si>
  <si>
    <t>Publicité/promotion</t>
  </si>
  <si>
    <t>Formation</t>
  </si>
  <si>
    <t>Fournitures de bureau</t>
  </si>
  <si>
    <t>Abonnements/cotisations</t>
  </si>
  <si>
    <t>Honoraires professionnels</t>
  </si>
  <si>
    <t>Intérêts/marge de crédit</t>
  </si>
  <si>
    <t>Frais de banque</t>
  </si>
  <si>
    <t>Immobilisations</t>
  </si>
  <si>
    <t>Divers à payer</t>
  </si>
  <si>
    <t>TOTAL DES DÉBOURSÉS</t>
  </si>
  <si>
    <t>RECETTES - DÉBOURSÉS</t>
  </si>
  <si>
    <t>ENCAISSE DE FIN AVANT MARGE</t>
  </si>
  <si>
    <t xml:space="preserve"> MARGE DE CRÉDIT DÉBUT DU MOIS </t>
  </si>
  <si>
    <t>MARGE DE CRÉDIT DU MOIS</t>
  </si>
  <si>
    <t>MARGE DE CRÉDIT UTILISÉE</t>
  </si>
  <si>
    <t xml:space="preserve">ENCAISSE DE FIN </t>
  </si>
  <si>
    <t>ÉTAT DES RÉSULTATS</t>
  </si>
  <si>
    <t xml:space="preserve">POUR LA PÉRIODE DU </t>
  </si>
  <si>
    <t>REVENUS</t>
  </si>
  <si>
    <t>Ventes</t>
  </si>
  <si>
    <t>Autres revenus</t>
  </si>
  <si>
    <t>TOTAL DES REVENUS</t>
  </si>
  <si>
    <t>COÛT DES PRODUITS VENDUS</t>
  </si>
  <si>
    <t>Inventaire début</t>
  </si>
  <si>
    <t>Inventaire fin</t>
  </si>
  <si>
    <t>TOTAL COÛT DES PRODUITS VENDUS</t>
  </si>
  <si>
    <t>BÉNÉFICE BRUT</t>
  </si>
  <si>
    <t>FRAIS D'EXPLOITATION</t>
  </si>
  <si>
    <t>TOTAL DES FRAIS D'EXPLOITATION</t>
  </si>
  <si>
    <t>Mois</t>
  </si>
  <si>
    <t>Indiquez votre solde de caisse (banque) :</t>
  </si>
  <si>
    <t>Indiquez tous vos comptes à recevoir (clients):</t>
  </si>
  <si>
    <t>Indiquez votre inventaire (au prix coûtant):</t>
  </si>
  <si>
    <t>Indiquez votre solde à payer sur votre marge de crédit:</t>
  </si>
  <si>
    <t>Indiquez tous vos comptes à payer (fournisseurs):</t>
  </si>
  <si>
    <t>Quel est votre taux d'intérêt sur votre marge de crédit:</t>
  </si>
  <si>
    <t>Indiquez les paiements mensuels de tous vos emprunts:</t>
  </si>
  <si>
    <t>Paiements mensuels/emprunts</t>
  </si>
  <si>
    <t>Produits A</t>
  </si>
  <si>
    <t>Produits B</t>
  </si>
  <si>
    <t>Produits C</t>
  </si>
  <si>
    <t>Produits D</t>
  </si>
  <si>
    <t>Produits E</t>
  </si>
  <si>
    <t>30 jours:</t>
  </si>
  <si>
    <t>60 jours:</t>
  </si>
  <si>
    <t>90 jours:</t>
  </si>
  <si>
    <t>Total:</t>
  </si>
  <si>
    <t>Planifications de la production (matière premières, inventaire, achat):</t>
  </si>
  <si>
    <t>Compant:</t>
  </si>
  <si>
    <t>Indiquez la limite de votre marge de crédit:</t>
  </si>
  <si>
    <t>BÉNÉFICE AVANT INTÉRÊT, AMORTISSEMENT ET IMPÔT</t>
  </si>
  <si>
    <t>Indiquez les ventes mensuelles prévues pour chacun de vos produits et/ou services:</t>
  </si>
  <si>
    <t>FORMULAIRE À REMPLIR</t>
  </si>
  <si>
    <t>Écrire seulement dans les espaces blancs.</t>
  </si>
  <si>
    <t>Autres</t>
  </si>
  <si>
    <t>Vos clients vous payent dans quels délais (le total doit égaler 100 %):</t>
  </si>
  <si>
    <t>Vous payez vos fournisseurs dans quels délais (le total doit égaler 100 %):</t>
  </si>
  <si>
    <t>Indiquez le coût total pour chaqu'un de vos produits en pourcentage par rapport au prix de vente:</t>
  </si>
  <si>
    <t>Complétez également le budget de caisse, afin d'y inscrire vos dépenses mensuelles reliées à l'entreprise.</t>
  </si>
  <si>
    <t>Ouvrir Window</t>
  </si>
  <si>
    <t>Cliquer deux fois sur ce fichier pour l'ouvrir.</t>
  </si>
  <si>
    <t>Activer les macros.</t>
  </si>
  <si>
    <t>QUESTIONS</t>
  </si>
  <si>
    <r>
      <t xml:space="preserve">Répondre à </t>
    </r>
    <r>
      <rPr>
        <b/>
        <sz val="10"/>
        <rFont val="Arial"/>
        <family val="2"/>
      </rPr>
      <t>TOUTES</t>
    </r>
    <r>
      <rPr>
        <sz val="10"/>
        <rFont val="Arial"/>
      </rPr>
      <t xml:space="preserve"> les questions de la feuille </t>
    </r>
    <r>
      <rPr>
        <b/>
        <sz val="10"/>
        <rFont val="Arial"/>
        <family val="2"/>
      </rPr>
      <t>QUESTIONS</t>
    </r>
    <r>
      <rPr>
        <sz val="10"/>
        <rFont val="Arial"/>
      </rPr>
      <t>.</t>
    </r>
  </si>
  <si>
    <r>
      <t xml:space="preserve">Écrivez </t>
    </r>
    <r>
      <rPr>
        <b/>
        <sz val="10"/>
        <rFont val="Arial"/>
        <family val="2"/>
      </rPr>
      <t>UNIQUEMENT</t>
    </r>
    <r>
      <rPr>
        <sz val="10"/>
        <rFont val="Arial"/>
      </rPr>
      <t xml:space="preserve"> dans les cases </t>
    </r>
    <r>
      <rPr>
        <b/>
        <sz val="10"/>
        <rFont val="Arial"/>
        <family val="2"/>
      </rPr>
      <t>BLANCHES</t>
    </r>
    <r>
      <rPr>
        <sz val="10"/>
        <rFont val="Arial"/>
      </rPr>
      <t>.</t>
    </r>
  </si>
  <si>
    <r>
      <t xml:space="preserve">Inscrivez le montant ou le pourcentage approprié pour chacune des </t>
    </r>
    <r>
      <rPr>
        <b/>
        <sz val="10"/>
        <rFont val="Arial"/>
        <family val="2"/>
      </rPr>
      <t>DÉPENSES</t>
    </r>
    <r>
      <rPr>
        <sz val="10"/>
        <rFont val="Arial"/>
      </rPr>
      <t xml:space="preserve"> et pour chaque </t>
    </r>
    <r>
      <rPr>
        <b/>
        <sz val="10"/>
        <rFont val="Arial"/>
        <family val="2"/>
      </rPr>
      <t>MOIS</t>
    </r>
    <r>
      <rPr>
        <sz val="10"/>
        <rFont val="Arial"/>
      </rPr>
      <t>.</t>
    </r>
  </si>
  <si>
    <t>Ouvrir Poste de travail.</t>
  </si>
  <si>
    <t>Microsoft Excel s'ouvre automatiquement.</t>
  </si>
  <si>
    <t>RÉSULTATS</t>
  </si>
  <si>
    <t>Les calculs se font automatiquement.</t>
  </si>
  <si>
    <t>GRAPHIQUE</t>
  </si>
  <si>
    <t>Le graphique se fait automatiquement.</t>
  </si>
  <si>
    <t>PROCÉDURE</t>
  </si>
  <si>
    <t>Ouvrir le lecteur D (CD).</t>
  </si>
  <si>
    <r>
      <t>Copier le fichier "</t>
    </r>
    <r>
      <rPr>
        <b/>
        <sz val="10"/>
        <rFont val="Arial"/>
        <family val="2"/>
      </rPr>
      <t>Raje. Budget de caisse</t>
    </r>
    <r>
      <rPr>
        <sz val="10"/>
        <rFont val="Arial"/>
      </rPr>
      <t>" dans un autre répertoire de votre choix.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</si>
</sst>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 * #,##0.00_)\ &quot;$&quot;_ ;_ * \(#,##0.00\)\ &quot;$&quot;_ ;_ * &quot;-&quot;??_)\ &quot;$&quot;_ ;_ @_ "/>
    <numFmt numFmtId="43" formatCode="_ * #,##0.00_)\ _$_ ;_ * \(#,##0.00\)\ _$_ ;_ * &quot;-&quot;??_)\ _$_ ;_ @_ "/>
    <numFmt numFmtId="164" formatCode="_ * #,##0_)\ _$_ ;_ * \(#,##0\)\ _$_ ;_ * &quot;-&quot;??_)\ _$_ ;_ @_ "/>
    <numFmt numFmtId="165" formatCode="_ * #,##0_)\ &quot;$&quot;_ ;_ * \(#,##0\)\ &quot;$&quot;_ ;_ * &quot;-&quot;??_)\ &quot;$&quot;_ ;_ @_ "/>
    <numFmt numFmtId="166" formatCode="0.0%"/>
  </numFmts>
  <fonts count="23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sz val="10"/>
      <color indexed="8"/>
      <name val="Arial"/>
      <family val="2"/>
    </font>
    <font>
      <sz val="9"/>
      <color indexed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i/>
      <sz val="10"/>
      <color indexed="10"/>
      <name val="Arial"/>
      <family val="2"/>
    </font>
    <font>
      <b/>
      <i/>
      <sz val="12"/>
      <color indexed="10"/>
      <name val="Arial"/>
      <family val="2"/>
    </font>
    <font>
      <sz val="10"/>
      <color indexed="8"/>
      <name val="Arial"/>
      <family val="2"/>
    </font>
    <font>
      <b/>
      <u/>
      <sz val="10"/>
      <color indexed="10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1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61">
    <xf numFmtId="0" fontId="0" fillId="0" borderId="0" xfId="0"/>
    <xf numFmtId="44" fontId="0" fillId="0" borderId="0" xfId="2" applyFont="1"/>
    <xf numFmtId="9" fontId="0" fillId="0" borderId="0" xfId="3" applyFont="1"/>
    <xf numFmtId="165" fontId="0" fillId="0" borderId="0" xfId="2" applyNumberFormat="1" applyFont="1"/>
    <xf numFmtId="44" fontId="0" fillId="0" borderId="0" xfId="2" applyFont="1" applyBorder="1"/>
    <xf numFmtId="0" fontId="0" fillId="0" borderId="0" xfId="0" applyFill="1"/>
    <xf numFmtId="0" fontId="0" fillId="0" borderId="0" xfId="0" applyBorder="1"/>
    <xf numFmtId="44" fontId="0" fillId="0" borderId="0" xfId="2" applyFont="1" applyFill="1" applyBorder="1"/>
    <xf numFmtId="166" fontId="13" fillId="0" borderId="0" xfId="3" applyNumberFormat="1" applyFont="1" applyFill="1" applyBorder="1"/>
    <xf numFmtId="0" fontId="13" fillId="0" borderId="0" xfId="0" applyFont="1" applyFill="1" applyBorder="1"/>
    <xf numFmtId="165" fontId="0" fillId="0" borderId="0" xfId="0" applyNumberFormat="1" applyFill="1" applyBorder="1"/>
    <xf numFmtId="0" fontId="0" fillId="0" borderId="0" xfId="0" applyFill="1" applyBorder="1"/>
    <xf numFmtId="0" fontId="5" fillId="0" borderId="0" xfId="0" applyFont="1" applyFill="1" applyBorder="1"/>
    <xf numFmtId="44" fontId="5" fillId="0" borderId="0" xfId="2" applyFont="1" applyFill="1" applyBorder="1"/>
    <xf numFmtId="165" fontId="5" fillId="0" borderId="0" xfId="0" applyNumberFormat="1" applyFont="1" applyFill="1" applyBorder="1"/>
    <xf numFmtId="0" fontId="5" fillId="0" borderId="0" xfId="0" applyFont="1" applyFill="1" applyBorder="1" applyAlignment="1">
      <alignment horizontal="centerContinuous"/>
    </xf>
    <xf numFmtId="44" fontId="5" fillId="0" borderId="0" xfId="2" applyFont="1" applyFill="1" applyBorder="1" applyAlignment="1">
      <alignment horizontal="center"/>
    </xf>
    <xf numFmtId="165" fontId="5" fillId="0" borderId="0" xfId="2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 applyBorder="1" applyProtection="1">
      <protection locked="0"/>
    </xf>
    <xf numFmtId="44" fontId="0" fillId="0" borderId="0" xfId="2" applyFont="1" applyFill="1" applyBorder="1" applyProtection="1">
      <protection locked="0"/>
    </xf>
    <xf numFmtId="165" fontId="0" fillId="0" borderId="0" xfId="2" applyNumberFormat="1" applyFont="1" applyFill="1" applyBorder="1"/>
    <xf numFmtId="1" fontId="0" fillId="0" borderId="0" xfId="0" applyNumberFormat="1" applyFill="1" applyBorder="1"/>
    <xf numFmtId="164" fontId="0" fillId="0" borderId="0" xfId="1" applyNumberFormat="1" applyFont="1" applyFill="1" applyBorder="1" applyProtection="1">
      <protection locked="0"/>
    </xf>
    <xf numFmtId="44" fontId="1" fillId="0" borderId="0" xfId="2" applyFont="1" applyFill="1" applyBorder="1"/>
    <xf numFmtId="0" fontId="0" fillId="0" borderId="0" xfId="2" applyNumberFormat="1" applyFont="1" applyFill="1" applyBorder="1"/>
    <xf numFmtId="0" fontId="1" fillId="0" borderId="0" xfId="0" applyFont="1" applyFill="1" applyBorder="1"/>
    <xf numFmtId="165" fontId="1" fillId="0" borderId="0" xfId="2" applyNumberFormat="1" applyFont="1" applyFill="1" applyBorder="1"/>
    <xf numFmtId="9" fontId="0" fillId="0" borderId="0" xfId="3" applyFont="1" applyFill="1" applyBorder="1"/>
    <xf numFmtId="44" fontId="1" fillId="0" borderId="0" xfId="2" applyFont="1" applyFill="1" applyBorder="1" applyAlignment="1">
      <alignment horizontal="center"/>
    </xf>
    <xf numFmtId="44" fontId="0" fillId="0" borderId="0" xfId="2" applyFont="1" applyFill="1" applyBorder="1" applyAlignment="1">
      <alignment horizontal="center"/>
    </xf>
    <xf numFmtId="44" fontId="0" fillId="0" borderId="0" xfId="2" applyFont="1" applyFill="1" applyBorder="1" applyAlignment="1">
      <alignment horizontal="right"/>
    </xf>
    <xf numFmtId="9" fontId="2" fillId="0" borderId="0" xfId="3" applyFont="1" applyFill="1" applyBorder="1"/>
    <xf numFmtId="9" fontId="2" fillId="0" borderId="0" xfId="3" applyFont="1" applyFill="1" applyBorder="1" applyProtection="1">
      <protection locked="0"/>
    </xf>
    <xf numFmtId="0" fontId="1" fillId="0" borderId="0" xfId="0" applyFont="1" applyFill="1" applyBorder="1" applyAlignment="1">
      <alignment horizontal="center"/>
    </xf>
    <xf numFmtId="9" fontId="1" fillId="0" borderId="0" xfId="3" applyFont="1" applyFill="1" applyBorder="1" applyAlignment="1">
      <alignment horizontal="center"/>
    </xf>
    <xf numFmtId="0" fontId="11" fillId="0" borderId="0" xfId="1" applyNumberFormat="1" applyFont="1" applyFill="1" applyBorder="1" applyAlignment="1">
      <alignment horizontal="center"/>
    </xf>
    <xf numFmtId="9" fontId="0" fillId="0" borderId="0" xfId="3" applyFont="1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164" fontId="0" fillId="0" borderId="0" xfId="1" applyNumberFormat="1" applyFont="1" applyFill="1" applyBorder="1"/>
    <xf numFmtId="164" fontId="0" fillId="0" borderId="0" xfId="1" applyNumberFormat="1" applyFont="1" applyFill="1" applyBorder="1" applyAlignment="1" applyProtection="1">
      <alignment horizontal="center"/>
      <protection locked="0"/>
    </xf>
    <xf numFmtId="44" fontId="0" fillId="0" borderId="0" xfId="2" applyNumberFormat="1" applyFont="1" applyFill="1" applyBorder="1" applyProtection="1">
      <protection locked="0"/>
    </xf>
    <xf numFmtId="165" fontId="0" fillId="0" borderId="0" xfId="3" applyNumberFormat="1" applyFont="1" applyFill="1" applyBorder="1"/>
    <xf numFmtId="165" fontId="0" fillId="0" borderId="0" xfId="2" applyNumberFormat="1" applyFont="1" applyFill="1" applyBorder="1" applyProtection="1">
      <protection locked="0"/>
    </xf>
    <xf numFmtId="165" fontId="1" fillId="0" borderId="0" xfId="0" applyNumberFormat="1" applyFont="1" applyFill="1" applyBorder="1"/>
    <xf numFmtId="44" fontId="0" fillId="0" borderId="0" xfId="3" applyNumberFormat="1" applyFont="1" applyFill="1" applyBorder="1"/>
    <xf numFmtId="165" fontId="0" fillId="0" borderId="0" xfId="0" applyNumberFormat="1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1" fillId="0" borderId="0" xfId="2" applyNumberFormat="1" applyFont="1" applyFill="1" applyBorder="1" applyAlignment="1">
      <alignment horizontal="center"/>
    </xf>
    <xf numFmtId="1" fontId="1" fillId="0" borderId="0" xfId="1" applyNumberFormat="1" applyFont="1" applyFill="1" applyBorder="1" applyAlignment="1">
      <alignment horizontal="center"/>
    </xf>
    <xf numFmtId="44" fontId="0" fillId="0" borderId="0" xfId="0" applyNumberFormat="1" applyFill="1" applyBorder="1" applyAlignment="1">
      <alignment horizontal="center"/>
    </xf>
    <xf numFmtId="166" fontId="12" fillId="2" borderId="1" xfId="3" applyNumberFormat="1" applyFont="1" applyFill="1" applyBorder="1" applyProtection="1">
      <protection locked="0"/>
    </xf>
    <xf numFmtId="165" fontId="12" fillId="0" borderId="0" xfId="2" applyNumberFormat="1" applyFont="1" applyFill="1" applyBorder="1" applyProtection="1">
      <protection locked="0"/>
    </xf>
    <xf numFmtId="165" fontId="12" fillId="0" borderId="1" xfId="2" applyNumberFormat="1" applyFont="1" applyFill="1" applyBorder="1" applyProtection="1">
      <protection locked="0"/>
    </xf>
    <xf numFmtId="165" fontId="5" fillId="3" borderId="0" xfId="2" applyNumberFormat="1" applyFont="1" applyFill="1" applyBorder="1" applyAlignment="1">
      <alignment horizontal="center"/>
    </xf>
    <xf numFmtId="0" fontId="0" fillId="3" borderId="0" xfId="0" applyFill="1" applyBorder="1"/>
    <xf numFmtId="165" fontId="5" fillId="3" borderId="2" xfId="2" applyNumberFormat="1" applyFont="1" applyFill="1" applyBorder="1" applyAlignment="1">
      <alignment horizontal="center"/>
    </xf>
    <xf numFmtId="165" fontId="5" fillId="3" borderId="3" xfId="2" applyNumberFormat="1" applyFont="1" applyFill="1" applyBorder="1" applyAlignment="1">
      <alignment horizontal="center"/>
    </xf>
    <xf numFmtId="0" fontId="0" fillId="3" borderId="1" xfId="0" applyFill="1" applyBorder="1"/>
    <xf numFmtId="165" fontId="5" fillId="3" borderId="4" xfId="2" applyNumberFormat="1" applyFont="1" applyFill="1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44" fontId="0" fillId="3" borderId="0" xfId="2" applyFont="1" applyFill="1" applyBorder="1"/>
    <xf numFmtId="0" fontId="15" fillId="3" borderId="4" xfId="0" applyFont="1" applyFill="1" applyBorder="1"/>
    <xf numFmtId="43" fontId="0" fillId="3" borderId="0" xfId="1" applyNumberFormat="1" applyFont="1" applyFill="1" applyBorder="1"/>
    <xf numFmtId="10" fontId="0" fillId="3" borderId="0" xfId="3" applyNumberFormat="1" applyFont="1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16" fillId="3" borderId="4" xfId="0" applyFont="1" applyFill="1" applyBorder="1"/>
    <xf numFmtId="0" fontId="0" fillId="3" borderId="10" xfId="0" applyFill="1" applyBorder="1"/>
    <xf numFmtId="0" fontId="0" fillId="3" borderId="11" xfId="0" applyFill="1" applyBorder="1"/>
    <xf numFmtId="165" fontId="18" fillId="3" borderId="4" xfId="2" applyNumberFormat="1" applyFont="1" applyFill="1" applyBorder="1" applyAlignment="1">
      <alignment horizontal="left"/>
    </xf>
    <xf numFmtId="165" fontId="19" fillId="3" borderId="4" xfId="2" applyNumberFormat="1" applyFont="1" applyFill="1" applyBorder="1" applyAlignment="1">
      <alignment horizontal="left"/>
    </xf>
    <xf numFmtId="0" fontId="5" fillId="4" borderId="0" xfId="0" applyFont="1" applyFill="1"/>
    <xf numFmtId="0" fontId="0" fillId="4" borderId="0" xfId="0" applyFill="1" applyBorder="1" applyAlignment="1">
      <alignment horizontal="centerContinuous"/>
    </xf>
    <xf numFmtId="44" fontId="0" fillId="4" borderId="0" xfId="2" applyFont="1" applyFill="1" applyBorder="1" applyAlignment="1">
      <alignment horizontal="centerContinuous"/>
    </xf>
    <xf numFmtId="165" fontId="0" fillId="4" borderId="0" xfId="2" applyNumberFormat="1" applyFont="1" applyFill="1" applyBorder="1" applyAlignment="1">
      <alignment horizontal="centerContinuous"/>
    </xf>
    <xf numFmtId="0" fontId="0" fillId="4" borderId="0" xfId="0" applyFill="1" applyBorder="1"/>
    <xf numFmtId="0" fontId="5" fillId="4" borderId="0" xfId="0" applyFont="1" applyFill="1" applyBorder="1" applyAlignment="1">
      <alignment horizontal="centerContinuous"/>
    </xf>
    <xf numFmtId="44" fontId="5" fillId="4" borderId="0" xfId="2" applyFont="1" applyFill="1" applyBorder="1" applyAlignment="1">
      <alignment horizontal="centerContinuous"/>
    </xf>
    <xf numFmtId="165" fontId="5" fillId="4" borderId="0" xfId="2" applyNumberFormat="1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Continuous"/>
    </xf>
    <xf numFmtId="44" fontId="5" fillId="3" borderId="0" xfId="2" applyFont="1" applyFill="1" applyBorder="1" applyAlignment="1">
      <alignment horizontal="centerContinuous"/>
    </xf>
    <xf numFmtId="165" fontId="5" fillId="3" borderId="0" xfId="2" applyNumberFormat="1" applyFont="1" applyFill="1" applyBorder="1" applyAlignment="1">
      <alignment horizontal="centerContinuous"/>
    </xf>
    <xf numFmtId="165" fontId="0" fillId="3" borderId="0" xfId="2" applyNumberFormat="1" applyFont="1" applyFill="1" applyBorder="1"/>
    <xf numFmtId="0" fontId="1" fillId="3" borderId="0" xfId="0" applyFont="1" applyFill="1" applyBorder="1"/>
    <xf numFmtId="0" fontId="1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right"/>
    </xf>
    <xf numFmtId="9" fontId="0" fillId="3" borderId="0" xfId="3" applyFont="1" applyFill="1" applyBorder="1"/>
    <xf numFmtId="9" fontId="0" fillId="3" borderId="0" xfId="3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44" fontId="0" fillId="3" borderId="0" xfId="2" applyFont="1" applyFill="1" applyBorder="1" applyProtection="1">
      <protection locked="0"/>
    </xf>
    <xf numFmtId="164" fontId="0" fillId="3" borderId="0" xfId="1" applyNumberFormat="1" applyFont="1" applyFill="1" applyBorder="1" applyProtection="1">
      <protection locked="0"/>
    </xf>
    <xf numFmtId="164" fontId="0" fillId="3" borderId="1" xfId="1" applyNumberFormat="1" applyFont="1" applyFill="1" applyBorder="1" applyProtection="1">
      <protection locked="0"/>
    </xf>
    <xf numFmtId="44" fontId="0" fillId="3" borderId="11" xfId="2" applyFont="1" applyFill="1" applyBorder="1"/>
    <xf numFmtId="165" fontId="0" fillId="3" borderId="11" xfId="2" applyNumberFormat="1" applyFont="1" applyFill="1" applyBorder="1"/>
    <xf numFmtId="165" fontId="0" fillId="3" borderId="6" xfId="2" applyNumberFormat="1" applyFont="1" applyFill="1" applyBorder="1"/>
    <xf numFmtId="165" fontId="1" fillId="3" borderId="0" xfId="2" applyNumberFormat="1" applyFont="1" applyFill="1" applyBorder="1"/>
    <xf numFmtId="165" fontId="0" fillId="3" borderId="0" xfId="0" applyNumberFormat="1" applyFill="1" applyBorder="1"/>
    <xf numFmtId="0" fontId="5" fillId="4" borderId="10" xfId="0" applyFont="1" applyFill="1" applyBorder="1" applyAlignment="1">
      <alignment horizontal="centerContinuous"/>
    </xf>
    <xf numFmtId="44" fontId="5" fillId="4" borderId="11" xfId="2" applyFont="1" applyFill="1" applyBorder="1" applyAlignment="1">
      <alignment horizontal="center"/>
    </xf>
    <xf numFmtId="0" fontId="14" fillId="5" borderId="2" xfId="0" applyFont="1" applyFill="1" applyBorder="1" applyAlignment="1">
      <alignment horizontal="right"/>
    </xf>
    <xf numFmtId="0" fontId="14" fillId="5" borderId="12" xfId="0" applyFont="1" applyFill="1" applyBorder="1" applyAlignment="1">
      <alignment horizontal="center"/>
    </xf>
    <xf numFmtId="0" fontId="14" fillId="5" borderId="8" xfId="0" applyFont="1" applyFill="1" applyBorder="1" applyAlignment="1">
      <alignment horizontal="center"/>
    </xf>
    <xf numFmtId="164" fontId="0" fillId="5" borderId="13" xfId="0" applyNumberFormat="1" applyFill="1" applyBorder="1"/>
    <xf numFmtId="164" fontId="0" fillId="5" borderId="14" xfId="0" applyNumberFormat="1" applyFill="1" applyBorder="1"/>
    <xf numFmtId="164" fontId="14" fillId="5" borderId="15" xfId="0" applyNumberFormat="1" applyFont="1" applyFill="1" applyBorder="1"/>
    <xf numFmtId="0" fontId="14" fillId="5" borderId="12" xfId="0" applyFont="1" applyFill="1" applyBorder="1" applyAlignment="1">
      <alignment horizontal="right"/>
    </xf>
    <xf numFmtId="0" fontId="0" fillId="5" borderId="16" xfId="0" applyFill="1" applyBorder="1" applyAlignment="1">
      <alignment horizontal="right"/>
    </xf>
    <xf numFmtId="0" fontId="0" fillId="5" borderId="17" xfId="0" applyFill="1" applyBorder="1" applyAlignment="1">
      <alignment horizontal="right"/>
    </xf>
    <xf numFmtId="0" fontId="14" fillId="3" borderId="4" xfId="0" applyFont="1" applyFill="1" applyBorder="1"/>
    <xf numFmtId="0" fontId="0" fillId="5" borderId="17" xfId="0" applyFill="1" applyBorder="1"/>
    <xf numFmtId="164" fontId="3" fillId="5" borderId="12" xfId="1" applyNumberFormat="1" applyFont="1" applyFill="1" applyBorder="1"/>
    <xf numFmtId="165" fontId="17" fillId="3" borderId="0" xfId="0" applyNumberFormat="1" applyFont="1" applyFill="1" applyBorder="1"/>
    <xf numFmtId="0" fontId="20" fillId="5" borderId="2" xfId="0" applyFont="1" applyFill="1" applyBorder="1"/>
    <xf numFmtId="0" fontId="20" fillId="5" borderId="3" xfId="0" applyFont="1" applyFill="1" applyBorder="1"/>
    <xf numFmtId="44" fontId="20" fillId="5" borderId="3" xfId="2" applyFont="1" applyFill="1" applyBorder="1"/>
    <xf numFmtId="165" fontId="20" fillId="5" borderId="3" xfId="2" applyNumberFormat="1" applyFont="1" applyFill="1" applyBorder="1"/>
    <xf numFmtId="44" fontId="20" fillId="5" borderId="18" xfId="2" applyFont="1" applyFill="1" applyBorder="1"/>
    <xf numFmtId="0" fontId="11" fillId="5" borderId="3" xfId="0" applyFont="1" applyFill="1" applyBorder="1"/>
    <xf numFmtId="0" fontId="20" fillId="5" borderId="18" xfId="0" applyFont="1" applyFill="1" applyBorder="1"/>
    <xf numFmtId="0" fontId="11" fillId="5" borderId="4" xfId="0" applyFont="1" applyFill="1" applyBorder="1" applyAlignment="1">
      <alignment horizontal="centerContinuous"/>
    </xf>
    <xf numFmtId="0" fontId="11" fillId="5" borderId="0" xfId="0" applyFont="1" applyFill="1" applyBorder="1"/>
    <xf numFmtId="44" fontId="11" fillId="5" borderId="0" xfId="2" applyFont="1" applyFill="1" applyBorder="1" applyAlignment="1">
      <alignment horizontal="center"/>
    </xf>
    <xf numFmtId="165" fontId="11" fillId="5" borderId="0" xfId="2" applyNumberFormat="1" applyFont="1" applyFill="1" applyBorder="1" applyAlignment="1">
      <alignment horizontal="center"/>
    </xf>
    <xf numFmtId="44" fontId="11" fillId="5" borderId="1" xfId="2" applyFont="1" applyFill="1" applyBorder="1" applyAlignment="1">
      <alignment horizontal="center"/>
    </xf>
    <xf numFmtId="0" fontId="20" fillId="5" borderId="4" xfId="0" applyFont="1" applyFill="1" applyBorder="1"/>
    <xf numFmtId="0" fontId="20" fillId="5" borderId="0" xfId="0" applyFont="1" applyFill="1" applyBorder="1"/>
    <xf numFmtId="0" fontId="20" fillId="5" borderId="1" xfId="0" applyFont="1" applyFill="1" applyBorder="1"/>
    <xf numFmtId="0" fontId="11" fillId="5" borderId="10" xfId="0" applyFont="1" applyFill="1" applyBorder="1" applyAlignment="1">
      <alignment horizontal="centerContinuous"/>
    </xf>
    <xf numFmtId="0" fontId="11" fillId="5" borderId="11" xfId="0" applyFont="1" applyFill="1" applyBorder="1"/>
    <xf numFmtId="44" fontId="11" fillId="5" borderId="11" xfId="2" applyFont="1" applyFill="1" applyBorder="1" applyAlignment="1">
      <alignment horizontal="center"/>
    </xf>
    <xf numFmtId="165" fontId="11" fillId="5" borderId="11" xfId="2" applyNumberFormat="1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/>
    </xf>
    <xf numFmtId="0" fontId="11" fillId="5" borderId="15" xfId="0" applyFont="1" applyFill="1" applyBorder="1" applyAlignment="1" applyProtection="1">
      <alignment horizontal="center"/>
      <protection locked="0"/>
    </xf>
    <xf numFmtId="0" fontId="11" fillId="5" borderId="19" xfId="0" applyFont="1" applyFill="1" applyBorder="1" applyAlignment="1" applyProtection="1">
      <alignment horizontal="center"/>
      <protection locked="0"/>
    </xf>
    <xf numFmtId="0" fontId="11" fillId="5" borderId="20" xfId="0" applyFont="1" applyFill="1" applyBorder="1" applyAlignment="1" applyProtection="1">
      <alignment horizontal="center"/>
      <protection locked="0"/>
    </xf>
    <xf numFmtId="44" fontId="1" fillId="5" borderId="4" xfId="2" applyFont="1" applyFill="1" applyBorder="1"/>
    <xf numFmtId="44" fontId="0" fillId="5" borderId="0" xfId="2" applyFont="1" applyFill="1" applyBorder="1"/>
    <xf numFmtId="44" fontId="0" fillId="5" borderId="0" xfId="2" applyFont="1" applyFill="1" applyBorder="1" applyProtection="1"/>
    <xf numFmtId="165" fontId="0" fillId="5" borderId="0" xfId="2" applyNumberFormat="1" applyFont="1" applyFill="1" applyBorder="1"/>
    <xf numFmtId="0" fontId="0" fillId="5" borderId="1" xfId="0" applyFill="1" applyBorder="1"/>
    <xf numFmtId="165" fontId="0" fillId="5" borderId="1" xfId="2" applyNumberFormat="1" applyFont="1" applyFill="1" applyBorder="1"/>
    <xf numFmtId="44" fontId="1" fillId="5" borderId="10" xfId="2" applyFont="1" applyFill="1" applyBorder="1"/>
    <xf numFmtId="44" fontId="0" fillId="5" borderId="11" xfId="2" applyFont="1" applyFill="1" applyBorder="1"/>
    <xf numFmtId="44" fontId="0" fillId="5" borderId="11" xfId="2" applyFont="1" applyFill="1" applyBorder="1" applyProtection="1"/>
    <xf numFmtId="165" fontId="0" fillId="5" borderId="11" xfId="2" applyNumberFormat="1" applyFont="1" applyFill="1" applyBorder="1"/>
    <xf numFmtId="44" fontId="0" fillId="5" borderId="6" xfId="2" applyFont="1" applyFill="1" applyBorder="1"/>
    <xf numFmtId="165" fontId="0" fillId="5" borderId="6" xfId="2" applyNumberFormat="1" applyFont="1" applyFill="1" applyBorder="1"/>
    <xf numFmtId="0" fontId="5" fillId="4" borderId="0" xfId="0" applyFont="1" applyFill="1" applyAlignment="1" applyProtection="1">
      <alignment horizontal="left"/>
      <protection locked="0"/>
    </xf>
    <xf numFmtId="44" fontId="0" fillId="4" borderId="0" xfId="2" applyFont="1" applyFill="1" applyAlignment="1">
      <alignment horizontal="centerContinuous"/>
    </xf>
    <xf numFmtId="9" fontId="0" fillId="4" borderId="0" xfId="3" applyFont="1" applyFill="1" applyAlignment="1">
      <alignment horizontal="centerContinuous"/>
    </xf>
    <xf numFmtId="0" fontId="5" fillId="4" borderId="0" xfId="0" applyFont="1" applyFill="1" applyAlignment="1">
      <alignment horizontal="centerContinuous"/>
    </xf>
    <xf numFmtId="0" fontId="5" fillId="0" borderId="0" xfId="0" applyFont="1" applyFill="1" applyAlignment="1">
      <alignment horizontal="left"/>
    </xf>
    <xf numFmtId="0" fontId="0" fillId="0" borderId="0" xfId="0" applyFill="1" applyAlignment="1">
      <alignment horizontal="centerContinuous"/>
    </xf>
    <xf numFmtId="0" fontId="5" fillId="0" borderId="0" xfId="0" applyFont="1" applyFill="1"/>
    <xf numFmtId="0" fontId="0" fillId="3" borderId="0" xfId="0" applyFill="1"/>
    <xf numFmtId="44" fontId="0" fillId="3" borderId="0" xfId="2" applyFont="1" applyFill="1"/>
    <xf numFmtId="9" fontId="0" fillId="3" borderId="0" xfId="3" applyFont="1" applyFill="1"/>
    <xf numFmtId="44" fontId="1" fillId="3" borderId="0" xfId="2" applyFont="1" applyFill="1"/>
    <xf numFmtId="44" fontId="1" fillId="3" borderId="0" xfId="2" applyFont="1" applyFill="1" applyAlignment="1">
      <alignment horizontal="center"/>
    </xf>
    <xf numFmtId="44" fontId="2" fillId="3" borderId="0" xfId="2" applyFont="1" applyFill="1" applyAlignment="1">
      <alignment horizontal="center"/>
    </xf>
    <xf numFmtId="44" fontId="0" fillId="3" borderId="0" xfId="2" applyFont="1" applyFill="1" applyBorder="1" applyAlignment="1">
      <alignment horizontal="right"/>
    </xf>
    <xf numFmtId="9" fontId="2" fillId="3" borderId="0" xfId="3" applyFont="1" applyFill="1" applyBorder="1"/>
    <xf numFmtId="9" fontId="2" fillId="5" borderId="0" xfId="3" applyFont="1" applyFill="1" applyBorder="1"/>
    <xf numFmtId="9" fontId="2" fillId="5" borderId="0" xfId="3" applyFont="1" applyFill="1" applyBorder="1" applyProtection="1">
      <protection locked="0"/>
    </xf>
    <xf numFmtId="0" fontId="11" fillId="4" borderId="10" xfId="0" applyFont="1" applyFill="1" applyBorder="1"/>
    <xf numFmtId="44" fontId="11" fillId="4" borderId="11" xfId="2" applyFont="1" applyFill="1" applyBorder="1" applyAlignment="1">
      <alignment horizontal="center"/>
    </xf>
    <xf numFmtId="9" fontId="11" fillId="4" borderId="11" xfId="3" applyFont="1" applyFill="1" applyBorder="1" applyAlignment="1">
      <alignment horizontal="center"/>
    </xf>
    <xf numFmtId="164" fontId="11" fillId="4" borderId="11" xfId="1" applyNumberFormat="1" applyFont="1" applyFill="1" applyBorder="1" applyAlignment="1">
      <alignment horizontal="center"/>
    </xf>
    <xf numFmtId="164" fontId="11" fillId="4" borderId="6" xfId="1" applyNumberFormat="1" applyFont="1" applyFill="1" applyBorder="1" applyAlignment="1">
      <alignment horizontal="center"/>
    </xf>
    <xf numFmtId="0" fontId="5" fillId="4" borderId="2" xfId="0" applyFont="1" applyFill="1" applyBorder="1"/>
    <xf numFmtId="44" fontId="5" fillId="4" borderId="3" xfId="2" applyFont="1" applyFill="1" applyBorder="1" applyAlignment="1">
      <alignment horizontal="center"/>
    </xf>
    <xf numFmtId="9" fontId="5" fillId="4" borderId="3" xfId="3" applyFont="1" applyFill="1" applyBorder="1" applyAlignment="1">
      <alignment horizontal="center"/>
    </xf>
    <xf numFmtId="0" fontId="5" fillId="4" borderId="3" xfId="1" applyNumberFormat="1" applyFont="1" applyFill="1" applyBorder="1" applyAlignment="1">
      <alignment horizontal="center"/>
    </xf>
    <xf numFmtId="0" fontId="5" fillId="4" borderId="18" xfId="1" applyNumberFormat="1" applyFont="1" applyFill="1" applyBorder="1" applyAlignment="1">
      <alignment horizontal="center"/>
    </xf>
    <xf numFmtId="0" fontId="5" fillId="4" borderId="10" xfId="0" applyFont="1" applyFill="1" applyBorder="1"/>
    <xf numFmtId="9" fontId="5" fillId="4" borderId="11" xfId="3" applyFont="1" applyFill="1" applyBorder="1" applyAlignment="1">
      <alignment horizontal="center"/>
    </xf>
    <xf numFmtId="164" fontId="5" fillId="4" borderId="11" xfId="1" applyNumberFormat="1" applyFont="1" applyFill="1" applyBorder="1" applyAlignment="1">
      <alignment horizontal="center"/>
    </xf>
    <xf numFmtId="164" fontId="5" fillId="4" borderId="6" xfId="1" applyNumberFormat="1" applyFont="1" applyFill="1" applyBorder="1" applyAlignment="1">
      <alignment horizontal="center"/>
    </xf>
    <xf numFmtId="0" fontId="0" fillId="4" borderId="10" xfId="0" applyFill="1" applyBorder="1"/>
    <xf numFmtId="0" fontId="1" fillId="3" borderId="4" xfId="0" applyFont="1" applyFill="1" applyBorder="1"/>
    <xf numFmtId="44" fontId="0" fillId="3" borderId="0" xfId="2" applyFont="1" applyFill="1" applyBorder="1" applyAlignment="1">
      <alignment horizontal="center"/>
    </xf>
    <xf numFmtId="0" fontId="1" fillId="3" borderId="10" xfId="0" applyFont="1" applyFill="1" applyBorder="1"/>
    <xf numFmtId="44" fontId="0" fillId="3" borderId="1" xfId="2" applyFont="1" applyFill="1" applyBorder="1"/>
    <xf numFmtId="165" fontId="0" fillId="3" borderId="0" xfId="3" applyNumberFormat="1" applyFont="1" applyFill="1" applyBorder="1"/>
    <xf numFmtId="44" fontId="0" fillId="3" borderId="0" xfId="3" applyNumberFormat="1" applyFont="1" applyFill="1" applyBorder="1"/>
    <xf numFmtId="164" fontId="0" fillId="5" borderId="0" xfId="1" applyNumberFormat="1" applyFont="1" applyFill="1" applyBorder="1"/>
    <xf numFmtId="164" fontId="0" fillId="5" borderId="0" xfId="1" applyNumberFormat="1" applyFont="1" applyFill="1" applyBorder="1" applyAlignment="1">
      <alignment horizontal="center"/>
    </xf>
    <xf numFmtId="164" fontId="0" fillId="5" borderId="1" xfId="1" applyNumberFormat="1" applyFont="1" applyFill="1" applyBorder="1" applyAlignment="1">
      <alignment horizontal="center"/>
    </xf>
    <xf numFmtId="164" fontId="0" fillId="5" borderId="0" xfId="1" applyNumberFormat="1" applyFont="1" applyFill="1" applyBorder="1" applyAlignment="1" applyProtection="1">
      <alignment horizontal="center"/>
      <protection locked="0"/>
    </xf>
    <xf numFmtId="164" fontId="0" fillId="5" borderId="1" xfId="1" applyNumberFormat="1" applyFont="1" applyFill="1" applyBorder="1" applyAlignment="1" applyProtection="1">
      <alignment horizontal="center"/>
      <protection locked="0"/>
    </xf>
    <xf numFmtId="44" fontId="0" fillId="5" borderId="0" xfId="2" applyFont="1" applyFill="1" applyBorder="1" applyAlignment="1">
      <alignment horizontal="center"/>
    </xf>
    <xf numFmtId="44" fontId="0" fillId="5" borderId="0" xfId="2" applyFont="1" applyFill="1" applyBorder="1" applyProtection="1">
      <protection locked="0"/>
    </xf>
    <xf numFmtId="165" fontId="0" fillId="5" borderId="0" xfId="3" applyNumberFormat="1" applyFont="1" applyFill="1" applyBorder="1"/>
    <xf numFmtId="165" fontId="0" fillId="5" borderId="0" xfId="2" applyNumberFormat="1" applyFont="1" applyFill="1" applyBorder="1" applyProtection="1">
      <protection locked="0"/>
    </xf>
    <xf numFmtId="165" fontId="0" fillId="5" borderId="1" xfId="2" applyNumberFormat="1" applyFont="1" applyFill="1" applyBorder="1" applyProtection="1">
      <protection locked="0"/>
    </xf>
    <xf numFmtId="165" fontId="0" fillId="5" borderId="11" xfId="3" applyNumberFormat="1" applyFont="1" applyFill="1" applyBorder="1"/>
    <xf numFmtId="165" fontId="0" fillId="5" borderId="11" xfId="2" applyNumberFormat="1" applyFont="1" applyFill="1" applyBorder="1" applyProtection="1">
      <protection locked="0"/>
    </xf>
    <xf numFmtId="165" fontId="0" fillId="5" borderId="6" xfId="2" applyNumberFormat="1" applyFont="1" applyFill="1" applyBorder="1" applyProtection="1">
      <protection locked="0"/>
    </xf>
    <xf numFmtId="165" fontId="0" fillId="5" borderId="21" xfId="2" applyNumberFormat="1" applyFont="1" applyFill="1" applyBorder="1"/>
    <xf numFmtId="0" fontId="6" fillId="4" borderId="10" xfId="0" applyFont="1" applyFill="1" applyBorder="1"/>
    <xf numFmtId="44" fontId="6" fillId="4" borderId="11" xfId="2" applyFont="1" applyFill="1" applyBorder="1" applyAlignment="1">
      <alignment horizontal="center"/>
    </xf>
    <xf numFmtId="9" fontId="6" fillId="4" borderId="11" xfId="3" applyFont="1" applyFill="1" applyBorder="1" applyAlignment="1">
      <alignment horizontal="center"/>
    </xf>
    <xf numFmtId="164" fontId="6" fillId="4" borderId="11" xfId="1" applyNumberFormat="1" applyFont="1" applyFill="1" applyBorder="1" applyAlignment="1">
      <alignment horizontal="center"/>
    </xf>
    <xf numFmtId="164" fontId="6" fillId="4" borderId="6" xfId="1" applyNumberFormat="1" applyFont="1" applyFill="1" applyBorder="1" applyAlignment="1">
      <alignment horizontal="center"/>
    </xf>
    <xf numFmtId="0" fontId="5" fillId="4" borderId="2" xfId="0" applyFont="1" applyFill="1" applyBorder="1" applyAlignment="1">
      <alignment horizontal="centerContinuous"/>
    </xf>
    <xf numFmtId="44" fontId="6" fillId="4" borderId="3" xfId="2" applyFont="1" applyFill="1" applyBorder="1" applyAlignment="1">
      <alignment horizontal="centerContinuous"/>
    </xf>
    <xf numFmtId="44" fontId="6" fillId="4" borderId="11" xfId="2" applyFont="1" applyFill="1" applyBorder="1" applyAlignment="1">
      <alignment horizontal="centerContinuous"/>
    </xf>
    <xf numFmtId="0" fontId="6" fillId="4" borderId="11" xfId="1" applyNumberFormat="1" applyFont="1" applyFill="1" applyBorder="1" applyAlignment="1">
      <alignment horizontal="center"/>
    </xf>
    <xf numFmtId="0" fontId="6" fillId="4" borderId="6" xfId="1" applyNumberFormat="1" applyFont="1" applyFill="1" applyBorder="1" applyAlignment="1">
      <alignment horizontal="center"/>
    </xf>
    <xf numFmtId="0" fontId="1" fillId="3" borderId="0" xfId="0" applyFont="1" applyFill="1"/>
    <xf numFmtId="165" fontId="0" fillId="3" borderId="0" xfId="2" applyNumberFormat="1" applyFont="1" applyFill="1"/>
    <xf numFmtId="44" fontId="0" fillId="3" borderId="0" xfId="3" applyNumberFormat="1" applyFont="1" applyFill="1"/>
    <xf numFmtId="165" fontId="0" fillId="3" borderId="0" xfId="3" applyNumberFormat="1" applyFont="1" applyFill="1"/>
    <xf numFmtId="165" fontId="12" fillId="2" borderId="0" xfId="2" applyNumberFormat="1" applyFont="1" applyFill="1" applyBorder="1" applyProtection="1">
      <protection locked="0"/>
    </xf>
    <xf numFmtId="165" fontId="12" fillId="2" borderId="1" xfId="2" applyNumberFormat="1" applyFont="1" applyFill="1" applyBorder="1" applyProtection="1">
      <protection locked="0"/>
    </xf>
    <xf numFmtId="16" fontId="5" fillId="4" borderId="0" xfId="0" applyNumberFormat="1" applyFont="1" applyFill="1"/>
    <xf numFmtId="0" fontId="0" fillId="4" borderId="0" xfId="0" applyFill="1"/>
    <xf numFmtId="165" fontId="0" fillId="4" borderId="0" xfId="2" applyNumberFormat="1" applyFont="1" applyFill="1"/>
    <xf numFmtId="9" fontId="0" fillId="4" borderId="0" xfId="3" applyFont="1" applyFill="1"/>
    <xf numFmtId="16" fontId="6" fillId="4" borderId="0" xfId="0" applyNumberFormat="1" applyFont="1" applyFill="1" applyAlignment="1">
      <alignment horizontal="left"/>
    </xf>
    <xf numFmtId="0" fontId="7" fillId="4" borderId="0" xfId="0" applyFont="1" applyFill="1" applyAlignment="1">
      <alignment horizontal="right"/>
    </xf>
    <xf numFmtId="0" fontId="0" fillId="4" borderId="2" xfId="0" applyFill="1" applyBorder="1"/>
    <xf numFmtId="0" fontId="0" fillId="4" borderId="3" xfId="0" applyFill="1" applyBorder="1"/>
    <xf numFmtId="165" fontId="0" fillId="4" borderId="3" xfId="2" applyNumberFormat="1" applyFont="1" applyFill="1" applyBorder="1"/>
    <xf numFmtId="9" fontId="0" fillId="4" borderId="18" xfId="3" applyFont="1" applyFill="1" applyBorder="1"/>
    <xf numFmtId="0" fontId="0" fillId="4" borderId="4" xfId="0" applyFill="1" applyBorder="1"/>
    <xf numFmtId="1" fontId="1" fillId="4" borderId="0" xfId="1" applyNumberFormat="1" applyFont="1" applyFill="1" applyBorder="1" applyAlignment="1">
      <alignment horizontal="center"/>
    </xf>
    <xf numFmtId="1" fontId="1" fillId="4" borderId="1" xfId="1" applyNumberFormat="1" applyFont="1" applyFill="1" applyBorder="1" applyAlignment="1">
      <alignment horizontal="center"/>
    </xf>
    <xf numFmtId="0" fontId="0" fillId="4" borderId="11" xfId="0" applyFill="1" applyBorder="1"/>
    <xf numFmtId="165" fontId="0" fillId="4" borderId="11" xfId="2" applyNumberFormat="1" applyFont="1" applyFill="1" applyBorder="1"/>
    <xf numFmtId="9" fontId="0" fillId="4" borderId="6" xfId="3" applyFont="1" applyFill="1" applyBorder="1"/>
    <xf numFmtId="0" fontId="0" fillId="3" borderId="0" xfId="0" applyFill="1" applyAlignment="1">
      <alignment horizontal="right"/>
    </xf>
    <xf numFmtId="16" fontId="0" fillId="3" borderId="0" xfId="0" applyNumberFormat="1" applyFill="1" applyAlignment="1">
      <alignment horizontal="left"/>
    </xf>
    <xf numFmtId="0" fontId="0" fillId="3" borderId="7" xfId="0" applyFill="1" applyBorder="1" applyProtection="1">
      <protection locked="0"/>
    </xf>
    <xf numFmtId="44" fontId="0" fillId="3" borderId="0" xfId="0" applyNumberFormat="1" applyFill="1" applyBorder="1"/>
    <xf numFmtId="166" fontId="3" fillId="3" borderId="7" xfId="3" applyNumberFormat="1" applyFont="1" applyFill="1" applyBorder="1" applyProtection="1">
      <protection locked="0"/>
    </xf>
    <xf numFmtId="165" fontId="0" fillId="3" borderId="4" xfId="2" applyNumberFormat="1" applyFont="1" applyFill="1" applyBorder="1"/>
    <xf numFmtId="9" fontId="0" fillId="3" borderId="1" xfId="3" applyFont="1" applyFill="1" applyBorder="1"/>
    <xf numFmtId="9" fontId="3" fillId="3" borderId="1" xfId="3" applyFont="1" applyFill="1" applyBorder="1"/>
    <xf numFmtId="9" fontId="3" fillId="3" borderId="1" xfId="3" applyNumberFormat="1" applyFont="1" applyFill="1" applyBorder="1"/>
    <xf numFmtId="165" fontId="0" fillId="5" borderId="4" xfId="2" applyNumberFormat="1" applyFont="1" applyFill="1" applyBorder="1"/>
    <xf numFmtId="9" fontId="0" fillId="5" borderId="1" xfId="3" applyFont="1" applyFill="1" applyBorder="1"/>
    <xf numFmtId="165" fontId="0" fillId="5" borderId="10" xfId="2" applyNumberFormat="1" applyFont="1" applyFill="1" applyBorder="1"/>
    <xf numFmtId="9" fontId="0" fillId="5" borderId="6" xfId="3" applyFont="1" applyFill="1" applyBorder="1"/>
    <xf numFmtId="165" fontId="0" fillId="0" borderId="0" xfId="2" applyNumberFormat="1" applyFont="1" applyFill="1"/>
    <xf numFmtId="9" fontId="0" fillId="0" borderId="0" xfId="3" applyFont="1" applyFill="1"/>
    <xf numFmtId="44" fontId="3" fillId="2" borderId="21" xfId="2" applyFont="1" applyFill="1" applyBorder="1" applyProtection="1">
      <protection locked="0"/>
    </xf>
    <xf numFmtId="44" fontId="3" fillId="2" borderId="22" xfId="2" applyFont="1" applyFill="1" applyBorder="1" applyProtection="1">
      <protection locked="0"/>
    </xf>
    <xf numFmtId="10" fontId="3" fillId="2" borderId="21" xfId="3" applyNumberFormat="1" applyFon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164" fontId="3" fillId="2" borderId="23" xfId="1" applyNumberFormat="1" applyFont="1" applyFill="1" applyBorder="1" applyProtection="1">
      <protection locked="0"/>
    </xf>
    <xf numFmtId="164" fontId="3" fillId="2" borderId="24" xfId="1" applyNumberFormat="1" applyFont="1" applyFill="1" applyBorder="1" applyProtection="1">
      <protection locked="0"/>
    </xf>
    <xf numFmtId="164" fontId="3" fillId="2" borderId="25" xfId="1" applyNumberFormat="1" applyFont="1" applyFill="1" applyBorder="1" applyProtection="1">
      <protection locked="0"/>
    </xf>
    <xf numFmtId="164" fontId="3" fillId="2" borderId="26" xfId="1" applyNumberFormat="1" applyFont="1" applyFill="1" applyBorder="1" applyProtection="1">
      <protection locked="0"/>
    </xf>
    <xf numFmtId="164" fontId="3" fillId="2" borderId="27" xfId="1" applyNumberFormat="1" applyFont="1" applyFill="1" applyBorder="1" applyProtection="1">
      <protection locked="0"/>
    </xf>
    <xf numFmtId="164" fontId="3" fillId="2" borderId="28" xfId="1" applyNumberFormat="1" applyFont="1" applyFill="1" applyBorder="1" applyProtection="1">
      <protection locked="0"/>
    </xf>
    <xf numFmtId="9" fontId="3" fillId="2" borderId="5" xfId="3" applyFont="1" applyFill="1" applyBorder="1" applyAlignment="1" applyProtection="1">
      <alignment horizontal="left"/>
      <protection locked="0"/>
    </xf>
    <xf numFmtId="9" fontId="3" fillId="2" borderId="29" xfId="3" applyFont="1" applyFill="1" applyBorder="1" applyAlignment="1" applyProtection="1">
      <alignment horizontal="left"/>
      <protection locked="0"/>
    </xf>
    <xf numFmtId="44" fontId="8" fillId="4" borderId="0" xfId="2" applyFont="1" applyFill="1" applyProtection="1"/>
    <xf numFmtId="44" fontId="4" fillId="4" borderId="0" xfId="2" applyFont="1" applyFill="1" applyProtection="1"/>
    <xf numFmtId="166" fontId="4" fillId="4" borderId="0" xfId="3" applyNumberFormat="1" applyFont="1" applyFill="1" applyProtection="1"/>
    <xf numFmtId="44" fontId="4" fillId="0" borderId="0" xfId="2" applyFont="1" applyProtection="1"/>
    <xf numFmtId="44" fontId="4" fillId="3" borderId="0" xfId="2" applyFont="1" applyFill="1" applyProtection="1"/>
    <xf numFmtId="166" fontId="4" fillId="3" borderId="0" xfId="3" applyNumberFormat="1" applyFont="1" applyFill="1" applyProtection="1"/>
    <xf numFmtId="164" fontId="4" fillId="3" borderId="0" xfId="1" applyNumberFormat="1" applyFont="1" applyFill="1" applyAlignment="1" applyProtection="1">
      <alignment horizontal="center"/>
    </xf>
    <xf numFmtId="44" fontId="10" fillId="4" borderId="2" xfId="2" applyFont="1" applyFill="1" applyBorder="1" applyProtection="1"/>
    <xf numFmtId="44" fontId="10" fillId="4" borderId="3" xfId="2" applyFont="1" applyFill="1" applyBorder="1" applyProtection="1"/>
    <xf numFmtId="166" fontId="10" fillId="4" borderId="18" xfId="3" applyNumberFormat="1" applyFont="1" applyFill="1" applyBorder="1" applyProtection="1"/>
    <xf numFmtId="44" fontId="10" fillId="4" borderId="14" xfId="2" applyFont="1" applyFill="1" applyBorder="1" applyAlignment="1" applyProtection="1">
      <alignment horizontal="center"/>
    </xf>
    <xf numFmtId="0" fontId="10" fillId="4" borderId="3" xfId="2" applyNumberFormat="1" applyFont="1" applyFill="1" applyBorder="1" applyAlignment="1" applyProtection="1">
      <alignment horizontal="center"/>
    </xf>
    <xf numFmtId="0" fontId="10" fillId="4" borderId="18" xfId="2" applyNumberFormat="1" applyFont="1" applyFill="1" applyBorder="1" applyAlignment="1" applyProtection="1">
      <alignment horizontal="center"/>
    </xf>
    <xf numFmtId="44" fontId="10" fillId="0" borderId="0" xfId="2" applyFont="1" applyProtection="1"/>
    <xf numFmtId="44" fontId="4" fillId="4" borderId="10" xfId="2" applyFont="1" applyFill="1" applyBorder="1" applyProtection="1"/>
    <xf numFmtId="44" fontId="4" fillId="4" borderId="11" xfId="2" applyFont="1" applyFill="1" applyBorder="1" applyProtection="1"/>
    <xf numFmtId="166" fontId="4" fillId="4" borderId="6" xfId="3" applyNumberFormat="1" applyFont="1" applyFill="1" applyBorder="1" applyProtection="1"/>
    <xf numFmtId="44" fontId="4" fillId="4" borderId="8" xfId="2" applyFont="1" applyFill="1" applyBorder="1" applyAlignment="1" applyProtection="1">
      <alignment horizontal="center"/>
    </xf>
    <xf numFmtId="0" fontId="4" fillId="4" borderId="11" xfId="2" applyNumberFormat="1" applyFont="1" applyFill="1" applyBorder="1" applyAlignment="1" applyProtection="1">
      <alignment horizontal="center"/>
    </xf>
    <xf numFmtId="0" fontId="4" fillId="4" borderId="6" xfId="2" applyNumberFormat="1" applyFont="1" applyFill="1" applyBorder="1" applyAlignment="1" applyProtection="1">
      <alignment horizontal="center"/>
    </xf>
    <xf numFmtId="44" fontId="9" fillId="3" borderId="4" xfId="2" applyFont="1" applyFill="1" applyBorder="1" applyProtection="1"/>
    <xf numFmtId="44" fontId="4" fillId="3" borderId="0" xfId="2" applyFont="1" applyFill="1" applyBorder="1" applyProtection="1"/>
    <xf numFmtId="166" fontId="4" fillId="3" borderId="1" xfId="3" applyNumberFormat="1" applyFont="1" applyFill="1" applyBorder="1" applyProtection="1"/>
    <xf numFmtId="165" fontId="4" fillId="3" borderId="7" xfId="2" applyNumberFormat="1" applyFont="1" applyFill="1" applyBorder="1" applyProtection="1"/>
    <xf numFmtId="165" fontId="4" fillId="5" borderId="0" xfId="2" applyNumberFormat="1" applyFont="1" applyFill="1" applyBorder="1" applyProtection="1"/>
    <xf numFmtId="165" fontId="4" fillId="5" borderId="1" xfId="2" applyNumberFormat="1" applyFont="1" applyFill="1" applyBorder="1" applyProtection="1"/>
    <xf numFmtId="44" fontId="4" fillId="3" borderId="7" xfId="2" applyFont="1" applyFill="1" applyBorder="1" applyProtection="1"/>
    <xf numFmtId="44" fontId="4" fillId="3" borderId="1" xfId="2" applyFont="1" applyFill="1" applyBorder="1" applyProtection="1"/>
    <xf numFmtId="44" fontId="4" fillId="3" borderId="4" xfId="2" applyFont="1" applyFill="1" applyBorder="1" applyProtection="1"/>
    <xf numFmtId="165" fontId="4" fillId="5" borderId="7" xfId="2" applyNumberFormat="1" applyFont="1" applyFill="1" applyBorder="1" applyProtection="1"/>
    <xf numFmtId="165" fontId="4" fillId="3" borderId="0" xfId="2" applyNumberFormat="1" applyFont="1" applyFill="1" applyBorder="1" applyProtection="1"/>
    <xf numFmtId="165" fontId="4" fillId="3" borderId="1" xfId="2" applyNumberFormat="1" applyFont="1" applyFill="1" applyBorder="1" applyProtection="1"/>
    <xf numFmtId="166" fontId="12" fillId="3" borderId="1" xfId="3" applyNumberFormat="1" applyFont="1" applyFill="1" applyBorder="1" applyProtection="1"/>
    <xf numFmtId="0" fontId="0" fillId="0" borderId="0" xfId="0" applyProtection="1"/>
    <xf numFmtId="0" fontId="4" fillId="3" borderId="4" xfId="0" applyFont="1" applyFill="1" applyBorder="1" applyProtection="1"/>
    <xf numFmtId="166" fontId="12" fillId="3" borderId="6" xfId="3" applyNumberFormat="1" applyFont="1" applyFill="1" applyBorder="1" applyProtection="1"/>
    <xf numFmtId="44" fontId="9" fillId="3" borderId="2" xfId="2" applyFont="1" applyFill="1" applyBorder="1" applyProtection="1"/>
    <xf numFmtId="44" fontId="4" fillId="3" borderId="3" xfId="2" applyFont="1" applyFill="1" applyBorder="1" applyProtection="1"/>
    <xf numFmtId="165" fontId="4" fillId="5" borderId="12" xfId="2" applyNumberFormat="1" applyFont="1" applyFill="1" applyBorder="1" applyProtection="1"/>
    <xf numFmtId="165" fontId="4" fillId="5" borderId="2" xfId="2" applyNumberFormat="1" applyFont="1" applyFill="1" applyBorder="1" applyProtection="1"/>
    <xf numFmtId="165" fontId="4" fillId="5" borderId="3" xfId="2" applyNumberFormat="1" applyFont="1" applyFill="1" applyBorder="1" applyProtection="1"/>
    <xf numFmtId="165" fontId="4" fillId="5" borderId="18" xfId="2" applyNumberFormat="1" applyFont="1" applyFill="1" applyBorder="1" applyProtection="1"/>
    <xf numFmtId="166" fontId="4" fillId="3" borderId="0" xfId="3" applyNumberFormat="1" applyFont="1" applyFill="1" applyBorder="1" applyProtection="1"/>
    <xf numFmtId="165" fontId="4" fillId="3" borderId="4" xfId="2" applyNumberFormat="1" applyFont="1" applyFill="1" applyBorder="1" applyProtection="1"/>
    <xf numFmtId="165" fontId="4" fillId="5" borderId="4" xfId="2" applyNumberFormat="1" applyFont="1" applyFill="1" applyBorder="1" applyProtection="1"/>
    <xf numFmtId="0" fontId="0" fillId="3" borderId="4" xfId="0" applyFill="1" applyBorder="1" applyProtection="1"/>
    <xf numFmtId="0" fontId="0" fillId="3" borderId="0" xfId="0" applyFill="1" applyBorder="1" applyProtection="1"/>
    <xf numFmtId="166" fontId="0" fillId="3" borderId="0" xfId="0" applyNumberFormat="1" applyFill="1" applyBorder="1" applyProtection="1"/>
    <xf numFmtId="0" fontId="0" fillId="3" borderId="1" xfId="0" applyFill="1" applyBorder="1" applyProtection="1"/>
    <xf numFmtId="44" fontId="9" fillId="3" borderId="10" xfId="2" applyFont="1" applyFill="1" applyBorder="1" applyProtection="1"/>
    <xf numFmtId="44" fontId="4" fillId="3" borderId="11" xfId="2" applyFont="1" applyFill="1" applyBorder="1" applyProtection="1"/>
    <xf numFmtId="166" fontId="4" fillId="3" borderId="11" xfId="3" applyNumberFormat="1" applyFont="1" applyFill="1" applyBorder="1" applyProtection="1"/>
    <xf numFmtId="165" fontId="4" fillId="3" borderId="11" xfId="2" applyNumberFormat="1" applyFont="1" applyFill="1" applyBorder="1" applyProtection="1"/>
    <xf numFmtId="165" fontId="4" fillId="5" borderId="10" xfId="2" applyNumberFormat="1" applyFont="1" applyFill="1" applyBorder="1" applyProtection="1"/>
    <xf numFmtId="165" fontId="4" fillId="5" borderId="11" xfId="2" applyNumberFormat="1" applyFont="1" applyFill="1" applyBorder="1" applyProtection="1"/>
    <xf numFmtId="165" fontId="4" fillId="5" borderId="6" xfId="2" applyNumberFormat="1" applyFont="1" applyFill="1" applyBorder="1" applyProtection="1"/>
    <xf numFmtId="44" fontId="4" fillId="6" borderId="0" xfId="2" applyFont="1" applyFill="1" applyProtection="1"/>
    <xf numFmtId="166" fontId="4" fillId="6" borderId="0" xfId="3" applyNumberFormat="1" applyFont="1" applyFill="1" applyProtection="1"/>
    <xf numFmtId="165" fontId="4" fillId="6" borderId="0" xfId="2" applyNumberFormat="1" applyFont="1" applyFill="1" applyProtection="1"/>
    <xf numFmtId="44" fontId="4" fillId="0" borderId="0" xfId="2" applyFont="1" applyFill="1" applyProtection="1"/>
    <xf numFmtId="166" fontId="4" fillId="0" borderId="0" xfId="3" applyNumberFormat="1" applyFont="1" applyFill="1" applyProtection="1"/>
    <xf numFmtId="165" fontId="4" fillId="0" borderId="0" xfId="2" applyNumberFormat="1" applyFont="1" applyFill="1" applyProtection="1"/>
    <xf numFmtId="44" fontId="4" fillId="0" borderId="0" xfId="2" applyFont="1" applyFill="1" applyBorder="1" applyProtection="1"/>
    <xf numFmtId="166" fontId="4" fillId="0" borderId="0" xfId="3" applyNumberFormat="1" applyFont="1" applyFill="1" applyBorder="1" applyProtection="1"/>
    <xf numFmtId="165" fontId="4" fillId="0" borderId="0" xfId="2" applyNumberFormat="1" applyFont="1" applyFill="1" applyBorder="1" applyProtection="1"/>
    <xf numFmtId="0" fontId="0" fillId="0" borderId="0" xfId="0" applyFill="1" applyBorder="1" applyProtection="1"/>
    <xf numFmtId="16" fontId="10" fillId="0" borderId="0" xfId="2" applyNumberFormat="1" applyFont="1" applyFill="1" applyBorder="1" applyProtection="1"/>
    <xf numFmtId="44" fontId="10" fillId="0" borderId="0" xfId="2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</xf>
    <xf numFmtId="44" fontId="4" fillId="0" borderId="0" xfId="2" applyFont="1" applyFill="1" applyBorder="1" applyAlignment="1" applyProtection="1">
      <alignment horizontal="center"/>
    </xf>
    <xf numFmtId="0" fontId="4" fillId="0" borderId="0" xfId="2" applyNumberFormat="1" applyFont="1" applyFill="1" applyBorder="1" applyAlignment="1" applyProtection="1">
      <alignment horizontal="center"/>
    </xf>
    <xf numFmtId="44" fontId="9" fillId="0" borderId="0" xfId="2" applyFont="1" applyFill="1" applyBorder="1" applyProtection="1"/>
    <xf numFmtId="166" fontId="12" fillId="0" borderId="0" xfId="3" applyNumberFormat="1" applyFont="1" applyFill="1" applyBorder="1" applyProtection="1"/>
    <xf numFmtId="0" fontId="4" fillId="0" borderId="0" xfId="0" applyFont="1" applyFill="1" applyBorder="1" applyProtection="1"/>
    <xf numFmtId="166" fontId="0" fillId="0" borderId="0" xfId="0" applyNumberFormat="1" applyFill="1" applyBorder="1" applyProtection="1"/>
    <xf numFmtId="165" fontId="0" fillId="0" borderId="0" xfId="0" applyNumberFormat="1" applyFill="1" applyBorder="1" applyProtection="1"/>
    <xf numFmtId="44" fontId="10" fillId="0" borderId="0" xfId="2" applyFont="1" applyFill="1" applyBorder="1" applyProtection="1"/>
    <xf numFmtId="166" fontId="4" fillId="0" borderId="0" xfId="3" applyNumberFormat="1" applyFont="1" applyProtection="1"/>
    <xf numFmtId="9" fontId="0" fillId="3" borderId="0" xfId="3" applyFont="1" applyFill="1" applyBorder="1" applyAlignment="1" applyProtection="1">
      <alignment horizontal="center"/>
      <protection hidden="1"/>
    </xf>
    <xf numFmtId="165" fontId="0" fillId="3" borderId="0" xfId="0" applyNumberFormat="1" applyFill="1" applyBorder="1" applyProtection="1">
      <protection hidden="1"/>
    </xf>
    <xf numFmtId="0" fontId="21" fillId="3" borderId="0" xfId="0" applyFont="1" applyFill="1"/>
    <xf numFmtId="9" fontId="16" fillId="5" borderId="5" xfId="0" applyNumberFormat="1" applyFont="1" applyFill="1" applyBorder="1" applyAlignment="1" applyProtection="1">
      <alignment horizontal="left"/>
    </xf>
    <xf numFmtId="9" fontId="16" fillId="5" borderId="29" xfId="0" applyNumberFormat="1" applyFont="1" applyFill="1" applyBorder="1" applyAlignment="1">
      <alignment horizontal="left"/>
    </xf>
    <xf numFmtId="164" fontId="0" fillId="3" borderId="2" xfId="1" applyNumberFormat="1" applyFont="1" applyFill="1" applyBorder="1" applyProtection="1">
      <protection locked="0"/>
    </xf>
    <xf numFmtId="164" fontId="0" fillId="3" borderId="3" xfId="1" applyNumberFormat="1" applyFont="1" applyFill="1" applyBorder="1" applyProtection="1">
      <protection locked="0"/>
    </xf>
    <xf numFmtId="164" fontId="0" fillId="3" borderId="18" xfId="1" applyNumberFormat="1" applyFont="1" applyFill="1" applyBorder="1" applyProtection="1">
      <protection locked="0"/>
    </xf>
    <xf numFmtId="164" fontId="0" fillId="3" borderId="4" xfId="1" applyNumberFormat="1" applyFont="1" applyFill="1" applyBorder="1" applyProtection="1">
      <protection locked="0"/>
    </xf>
    <xf numFmtId="164" fontId="0" fillId="3" borderId="10" xfId="1" applyNumberFormat="1" applyFont="1" applyFill="1" applyBorder="1" applyProtection="1">
      <protection locked="0"/>
    </xf>
    <xf numFmtId="164" fontId="0" fillId="3" borderId="11" xfId="1" applyNumberFormat="1" applyFont="1" applyFill="1" applyBorder="1" applyProtection="1">
      <protection locked="0"/>
    </xf>
    <xf numFmtId="164" fontId="0" fillId="3" borderId="6" xfId="1" applyNumberFormat="1" applyFont="1" applyFill="1" applyBorder="1" applyProtection="1">
      <protection locked="0"/>
    </xf>
    <xf numFmtId="0" fontId="5" fillId="4" borderId="15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165" fontId="5" fillId="4" borderId="15" xfId="2" applyNumberFormat="1" applyFont="1" applyFill="1" applyBorder="1" applyAlignment="1">
      <alignment horizontal="center"/>
    </xf>
    <xf numFmtId="165" fontId="5" fillId="4" borderId="19" xfId="2" applyNumberFormat="1" applyFont="1" applyFill="1" applyBorder="1" applyAlignment="1">
      <alignment horizontal="center"/>
    </xf>
    <xf numFmtId="165" fontId="5" fillId="4" borderId="20" xfId="2" applyNumberFormat="1" applyFont="1" applyFill="1" applyBorder="1" applyAlignment="1">
      <alignment horizontal="center"/>
    </xf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CC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Production - année 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819150</xdr:colOff>
          <xdr:row>0</xdr:row>
          <xdr:rowOff>0</xdr:rowOff>
        </xdr:from>
        <xdr:to>
          <xdr:col>5</xdr:col>
          <xdr:colOff>142875</xdr:colOff>
          <xdr:row>0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Production - année 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628650</xdr:colOff>
          <xdr:row>0</xdr:row>
          <xdr:rowOff>0</xdr:rowOff>
        </xdr:from>
        <xdr:to>
          <xdr:col>8</xdr:col>
          <xdr:colOff>0</xdr:colOff>
          <xdr:row>0</xdr:row>
          <xdr:rowOff>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Production - année 3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zoomScale="87" workbookViewId="0">
      <selection activeCell="E37" sqref="E37"/>
    </sheetView>
  </sheetViews>
  <sheetFormatPr baseColWidth="10" defaultRowHeight="12.75" x14ac:dyDescent="0.2"/>
  <sheetData>
    <row r="1" spans="1:11" ht="13.5" thickBot="1" x14ac:dyDescent="0.25">
      <c r="A1" s="355" t="s">
        <v>132</v>
      </c>
      <c r="B1" s="356"/>
      <c r="C1" s="356"/>
      <c r="D1" s="356"/>
      <c r="E1" s="356"/>
      <c r="F1" s="356"/>
      <c r="G1" s="356"/>
      <c r="H1" s="356"/>
      <c r="I1" s="356"/>
      <c r="J1" s="356"/>
      <c r="K1" s="357"/>
    </row>
    <row r="2" spans="1:11" x14ac:dyDescent="0.2">
      <c r="A2" s="159" t="s">
        <v>119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</row>
    <row r="3" spans="1:11" x14ac:dyDescent="0.2">
      <c r="A3" s="159" t="s">
        <v>126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</row>
    <row r="4" spans="1:11" x14ac:dyDescent="0.2">
      <c r="A4" s="159" t="s">
        <v>133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</row>
    <row r="5" spans="1:11" x14ac:dyDescent="0.2">
      <c r="A5" s="159" t="s">
        <v>134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</row>
    <row r="6" spans="1:11" x14ac:dyDescent="0.2">
      <c r="A6" s="159" t="s">
        <v>120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</row>
    <row r="7" spans="1:11" x14ac:dyDescent="0.2">
      <c r="A7" s="159" t="s">
        <v>127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</row>
    <row r="8" spans="1:11" x14ac:dyDescent="0.2">
      <c r="A8" s="159" t="s">
        <v>121</v>
      </c>
      <c r="B8" s="159"/>
      <c r="C8" s="159"/>
      <c r="D8" s="159"/>
      <c r="E8" s="159"/>
      <c r="F8" s="159"/>
      <c r="G8" s="159"/>
      <c r="H8" s="159"/>
      <c r="I8" s="159"/>
      <c r="J8" s="159"/>
      <c r="K8" s="159"/>
    </row>
    <row r="9" spans="1:11" x14ac:dyDescent="0.2">
      <c r="A9" s="159"/>
      <c r="B9" s="159"/>
      <c r="C9" s="159"/>
      <c r="D9" s="159"/>
      <c r="E9" s="159"/>
      <c r="F9" s="159"/>
      <c r="G9" s="159"/>
      <c r="H9" s="159"/>
      <c r="I9" s="159"/>
      <c r="J9" s="159"/>
      <c r="K9" s="159"/>
    </row>
    <row r="10" spans="1:11" x14ac:dyDescent="0.2">
      <c r="A10" s="345" t="s">
        <v>122</v>
      </c>
      <c r="B10" s="159"/>
      <c r="C10" s="159"/>
      <c r="D10" s="159"/>
      <c r="E10" s="159"/>
      <c r="F10" s="159"/>
      <c r="G10" s="159"/>
      <c r="H10" s="159"/>
      <c r="I10" s="159"/>
      <c r="J10" s="159"/>
      <c r="K10" s="159"/>
    </row>
    <row r="11" spans="1:11" x14ac:dyDescent="0.2">
      <c r="A11" s="159" t="s">
        <v>123</v>
      </c>
      <c r="B11" s="159"/>
      <c r="C11" s="159"/>
      <c r="D11" s="159"/>
      <c r="E11" s="159"/>
      <c r="F11" s="159"/>
      <c r="G11" s="159"/>
      <c r="H11" s="159"/>
      <c r="I11" s="159"/>
      <c r="J11" s="159"/>
      <c r="K11" s="159"/>
    </row>
    <row r="12" spans="1:11" x14ac:dyDescent="0.2">
      <c r="A12" s="159" t="s">
        <v>124</v>
      </c>
      <c r="B12" s="159"/>
      <c r="C12" s="159"/>
      <c r="D12" s="159"/>
      <c r="E12" s="159"/>
      <c r="F12" s="159"/>
      <c r="G12" s="159"/>
      <c r="H12" s="159"/>
      <c r="I12" s="159"/>
      <c r="J12" s="159"/>
      <c r="K12" s="159"/>
    </row>
    <row r="13" spans="1:11" x14ac:dyDescent="0.2">
      <c r="A13" s="159"/>
      <c r="B13" s="159"/>
      <c r="C13" s="159"/>
      <c r="D13" s="159"/>
      <c r="E13" s="159"/>
      <c r="F13" s="159"/>
      <c r="G13" s="159"/>
      <c r="H13" s="159"/>
      <c r="I13" s="159"/>
      <c r="J13" s="159"/>
      <c r="K13" s="159"/>
    </row>
    <row r="14" spans="1:11" x14ac:dyDescent="0.2">
      <c r="A14" s="345" t="s">
        <v>35</v>
      </c>
      <c r="B14" s="159"/>
      <c r="C14" s="159"/>
      <c r="D14" s="159"/>
      <c r="E14" s="159"/>
      <c r="F14" s="159"/>
      <c r="G14" s="159"/>
      <c r="H14" s="159"/>
      <c r="I14" s="159"/>
      <c r="J14" s="159"/>
      <c r="K14" s="159"/>
    </row>
    <row r="15" spans="1:11" x14ac:dyDescent="0.2">
      <c r="A15" s="159" t="s">
        <v>124</v>
      </c>
      <c r="B15" s="159"/>
      <c r="C15" s="159"/>
      <c r="D15" s="159"/>
      <c r="E15" s="159"/>
      <c r="F15" s="159"/>
      <c r="G15" s="159"/>
      <c r="H15" s="159"/>
      <c r="I15" s="159"/>
      <c r="J15" s="159"/>
      <c r="K15" s="159"/>
    </row>
    <row r="16" spans="1:11" x14ac:dyDescent="0.2">
      <c r="A16" s="159" t="s">
        <v>125</v>
      </c>
      <c r="B16" s="159"/>
      <c r="C16" s="159"/>
      <c r="D16" s="159"/>
      <c r="E16" s="159"/>
      <c r="F16" s="159"/>
      <c r="G16" s="159"/>
      <c r="H16" s="159"/>
      <c r="I16" s="159"/>
      <c r="J16" s="159"/>
      <c r="K16" s="159"/>
    </row>
    <row r="17" spans="1:11" x14ac:dyDescent="0.2">
      <c r="A17" s="159"/>
      <c r="B17" s="159"/>
      <c r="C17" s="159"/>
      <c r="D17" s="159"/>
      <c r="E17" s="159"/>
      <c r="F17" s="159"/>
      <c r="G17" s="159"/>
      <c r="H17" s="159"/>
      <c r="I17" s="159"/>
      <c r="J17" s="159"/>
      <c r="K17" s="159"/>
    </row>
    <row r="18" spans="1:11" x14ac:dyDescent="0.2">
      <c r="A18" s="345" t="s">
        <v>128</v>
      </c>
      <c r="B18" s="159"/>
      <c r="C18" s="159"/>
      <c r="D18" s="159"/>
      <c r="E18" s="159"/>
      <c r="F18" s="159"/>
      <c r="G18" s="159"/>
      <c r="H18" s="159"/>
      <c r="I18" s="159"/>
      <c r="J18" s="159"/>
      <c r="K18" s="159"/>
    </row>
    <row r="19" spans="1:11" x14ac:dyDescent="0.2">
      <c r="A19" s="159" t="s">
        <v>129</v>
      </c>
      <c r="B19" s="159"/>
      <c r="C19" s="159"/>
      <c r="D19" s="159"/>
      <c r="E19" s="159"/>
      <c r="F19" s="159"/>
      <c r="G19" s="159"/>
      <c r="H19" s="159"/>
      <c r="I19" s="159"/>
      <c r="J19" s="159"/>
      <c r="K19" s="159"/>
    </row>
    <row r="20" spans="1:11" x14ac:dyDescent="0.2">
      <c r="A20" s="159"/>
      <c r="B20" s="159"/>
      <c r="C20" s="159"/>
      <c r="D20" s="159"/>
      <c r="E20" s="159"/>
      <c r="F20" s="159"/>
      <c r="G20" s="159"/>
      <c r="H20" s="159"/>
      <c r="I20" s="159"/>
      <c r="J20" s="159"/>
      <c r="K20" s="159"/>
    </row>
    <row r="21" spans="1:11" x14ac:dyDescent="0.2">
      <c r="A21" s="345" t="s">
        <v>130</v>
      </c>
      <c r="B21" s="159"/>
      <c r="C21" s="159"/>
      <c r="D21" s="159"/>
      <c r="E21" s="159"/>
      <c r="F21" s="159"/>
      <c r="G21" s="159"/>
      <c r="H21" s="159"/>
      <c r="I21" s="159"/>
      <c r="J21" s="159"/>
      <c r="K21" s="159"/>
    </row>
    <row r="22" spans="1:11" x14ac:dyDescent="0.2">
      <c r="A22" s="159" t="s">
        <v>131</v>
      </c>
      <c r="B22" s="159"/>
      <c r="C22" s="159"/>
      <c r="D22" s="159"/>
      <c r="E22" s="159"/>
      <c r="F22" s="159"/>
      <c r="G22" s="159"/>
      <c r="H22" s="159"/>
      <c r="I22" s="159"/>
      <c r="J22" s="159"/>
      <c r="K22" s="159"/>
    </row>
    <row r="23" spans="1:11" x14ac:dyDescent="0.2">
      <c r="A23" s="159"/>
      <c r="B23" s="159"/>
      <c r="C23" s="159"/>
      <c r="D23" s="159"/>
      <c r="E23" s="159"/>
      <c r="F23" s="159"/>
      <c r="G23" s="159"/>
      <c r="H23" s="159"/>
      <c r="I23" s="159"/>
      <c r="J23" s="159"/>
      <c r="K23" s="159"/>
    </row>
    <row r="24" spans="1:11" x14ac:dyDescent="0.2">
      <c r="A24" s="159"/>
      <c r="B24" s="159"/>
      <c r="C24" s="159"/>
      <c r="D24" s="159"/>
      <c r="E24" s="159"/>
      <c r="F24" s="159"/>
      <c r="G24" s="159"/>
      <c r="H24" s="159"/>
      <c r="I24" s="159"/>
      <c r="J24" s="159"/>
      <c r="K24" s="159"/>
    </row>
    <row r="25" spans="1:11" x14ac:dyDescent="0.2">
      <c r="A25" s="159"/>
      <c r="B25" s="159"/>
      <c r="C25" s="159"/>
      <c r="D25" s="159"/>
      <c r="E25" s="159"/>
      <c r="F25" s="159"/>
      <c r="G25" s="159"/>
      <c r="H25" s="159"/>
      <c r="I25" s="159"/>
      <c r="J25" s="159"/>
      <c r="K25" s="159"/>
    </row>
    <row r="26" spans="1:11" x14ac:dyDescent="0.2">
      <c r="A26" s="159"/>
      <c r="B26" s="159"/>
      <c r="C26" s="159"/>
      <c r="D26" s="159"/>
      <c r="E26" s="159"/>
      <c r="F26" s="159"/>
      <c r="G26" s="159"/>
      <c r="H26" s="159"/>
      <c r="I26" s="159"/>
      <c r="J26" s="159"/>
      <c r="K26" s="159"/>
    </row>
    <row r="27" spans="1:11" x14ac:dyDescent="0.2">
      <c r="A27" s="159"/>
      <c r="B27" s="159"/>
      <c r="C27" s="159"/>
      <c r="D27" s="159"/>
      <c r="E27" s="159"/>
      <c r="F27" s="159"/>
      <c r="G27" s="159"/>
      <c r="H27" s="159"/>
      <c r="I27" s="159"/>
      <c r="J27" s="159"/>
      <c r="K27" s="159"/>
    </row>
  </sheetData>
  <mergeCells count="1">
    <mergeCell ref="A1:K1"/>
  </mergeCells>
  <phoneticPr fontId="0" type="noConversion"/>
  <pageMargins left="0.78740157499999996" right="0.78740157499999996" top="0.984251969" bottom="0.984251969" header="0.4921259845" footer="0.4921259845"/>
  <pageSetup scale="90" orientation="landscape" horizontalDpi="4294967292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R43"/>
  <sheetViews>
    <sheetView zoomScaleNormal="100" workbookViewId="0">
      <selection activeCell="B26" sqref="B26"/>
    </sheetView>
  </sheetViews>
  <sheetFormatPr baseColWidth="10" defaultRowHeight="12.75" x14ac:dyDescent="0.2"/>
  <cols>
    <col min="1" max="1" width="11.5703125" customWidth="1"/>
    <col min="2" max="2" width="14.85546875" customWidth="1"/>
    <col min="3" max="5" width="10.28515625" customWidth="1"/>
    <col min="6" max="6" width="14" customWidth="1"/>
    <col min="7" max="7" width="10.28515625" customWidth="1"/>
    <col min="8" max="8" width="12" customWidth="1"/>
    <col min="9" max="13" width="10.28515625" customWidth="1"/>
    <col min="14" max="18" width="11.42578125" style="5"/>
  </cols>
  <sheetData>
    <row r="1" spans="1:14" ht="13.5" thickBot="1" x14ac:dyDescent="0.25">
      <c r="A1" s="358" t="s">
        <v>112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60"/>
    </row>
    <row r="2" spans="1:14" x14ac:dyDescent="0.2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8"/>
    </row>
    <row r="3" spans="1:14" ht="15" x14ac:dyDescent="0.2">
      <c r="A3" s="74" t="s">
        <v>113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8"/>
    </row>
    <row r="4" spans="1:14" x14ac:dyDescent="0.2">
      <c r="A4" s="59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8"/>
    </row>
    <row r="5" spans="1:14" x14ac:dyDescent="0.2">
      <c r="A5" s="113" t="s">
        <v>90</v>
      </c>
      <c r="B5" s="55"/>
      <c r="C5" s="55"/>
      <c r="D5" s="55"/>
      <c r="E5" s="55"/>
      <c r="F5" s="251">
        <v>0</v>
      </c>
      <c r="G5" s="55"/>
      <c r="H5" s="55"/>
      <c r="I5" s="55"/>
      <c r="J5" s="55"/>
      <c r="K5" s="55"/>
      <c r="L5" s="55"/>
      <c r="M5" s="55"/>
      <c r="N5" s="58"/>
    </row>
    <row r="6" spans="1:14" x14ac:dyDescent="0.2">
      <c r="A6" s="113" t="s">
        <v>91</v>
      </c>
      <c r="B6" s="55"/>
      <c r="C6" s="55"/>
      <c r="D6" s="55"/>
      <c r="E6" s="55"/>
      <c r="F6" s="251">
        <v>0</v>
      </c>
      <c r="G6" s="55"/>
      <c r="H6" s="55"/>
      <c r="I6" s="55"/>
      <c r="J6" s="55"/>
      <c r="K6" s="55"/>
      <c r="L6" s="55"/>
      <c r="M6" s="55"/>
      <c r="N6" s="58"/>
    </row>
    <row r="7" spans="1:14" x14ac:dyDescent="0.2">
      <c r="A7" s="113" t="s">
        <v>92</v>
      </c>
      <c r="B7" s="55"/>
      <c r="C7" s="55"/>
      <c r="D7" s="55"/>
      <c r="E7" s="55"/>
      <c r="F7" s="251">
        <v>0</v>
      </c>
      <c r="G7" s="55"/>
      <c r="H7" s="55"/>
      <c r="I7" s="55"/>
      <c r="J7" s="55"/>
      <c r="K7" s="55"/>
      <c r="L7" s="55"/>
      <c r="M7" s="55"/>
      <c r="N7" s="58"/>
    </row>
    <row r="8" spans="1:14" x14ac:dyDescent="0.2">
      <c r="A8" s="113"/>
      <c r="B8" s="55"/>
      <c r="C8" s="55"/>
      <c r="D8" s="55"/>
      <c r="E8" s="55"/>
      <c r="F8" s="61"/>
      <c r="G8" s="55"/>
      <c r="H8" s="55"/>
      <c r="I8" s="55"/>
      <c r="J8" s="55"/>
      <c r="K8" s="55"/>
      <c r="L8" s="55"/>
      <c r="M8" s="55"/>
      <c r="N8" s="58"/>
    </row>
    <row r="9" spans="1:14" x14ac:dyDescent="0.2">
      <c r="A9" s="113" t="s">
        <v>109</v>
      </c>
      <c r="B9" s="55"/>
      <c r="C9" s="55"/>
      <c r="D9" s="55"/>
      <c r="E9" s="55"/>
      <c r="F9" s="252">
        <v>0</v>
      </c>
      <c r="G9" s="55"/>
      <c r="H9" s="55"/>
      <c r="I9" s="55"/>
      <c r="J9" s="55"/>
      <c r="K9" s="55"/>
      <c r="L9" s="55"/>
      <c r="M9" s="55"/>
      <c r="N9" s="58"/>
    </row>
    <row r="10" spans="1:14" x14ac:dyDescent="0.2">
      <c r="A10" s="113" t="s">
        <v>93</v>
      </c>
      <c r="B10" s="55"/>
      <c r="C10" s="55"/>
      <c r="D10" s="55"/>
      <c r="E10" s="55"/>
      <c r="F10" s="251">
        <v>0</v>
      </c>
      <c r="G10" s="55"/>
      <c r="H10" s="55"/>
      <c r="I10" s="55"/>
      <c r="J10" s="55"/>
      <c r="K10" s="55"/>
      <c r="L10" s="55"/>
      <c r="M10" s="55"/>
      <c r="N10" s="58"/>
    </row>
    <row r="11" spans="1:14" x14ac:dyDescent="0.2">
      <c r="A11" s="113" t="s">
        <v>95</v>
      </c>
      <c r="B11" s="55"/>
      <c r="C11" s="55"/>
      <c r="D11" s="55"/>
      <c r="E11" s="55"/>
      <c r="F11" s="253">
        <v>0</v>
      </c>
      <c r="G11" s="55"/>
      <c r="H11" s="55"/>
      <c r="I11" s="55"/>
      <c r="J11" s="55"/>
      <c r="K11" s="55"/>
      <c r="L11" s="55"/>
      <c r="M11" s="55"/>
      <c r="N11" s="58"/>
    </row>
    <row r="12" spans="1:14" x14ac:dyDescent="0.2">
      <c r="A12" s="113" t="s">
        <v>94</v>
      </c>
      <c r="B12" s="55"/>
      <c r="C12" s="55"/>
      <c r="D12" s="55"/>
      <c r="E12" s="55"/>
      <c r="F12" s="251">
        <v>0</v>
      </c>
      <c r="G12" s="55"/>
      <c r="H12" s="55"/>
      <c r="I12" s="55"/>
      <c r="J12" s="55"/>
      <c r="K12" s="55"/>
      <c r="L12" s="55"/>
      <c r="M12" s="55"/>
      <c r="N12" s="58"/>
    </row>
    <row r="13" spans="1:14" x14ac:dyDescent="0.2">
      <c r="A13" s="113" t="s">
        <v>96</v>
      </c>
      <c r="B13" s="55"/>
      <c r="C13" s="55"/>
      <c r="D13" s="55"/>
      <c r="E13" s="55"/>
      <c r="F13" s="252">
        <v>0</v>
      </c>
      <c r="G13" s="55"/>
      <c r="H13" s="55"/>
      <c r="I13" s="55"/>
      <c r="J13" s="55"/>
      <c r="K13" s="55"/>
      <c r="L13" s="55"/>
      <c r="M13" s="55"/>
      <c r="N13" s="58"/>
    </row>
    <row r="14" spans="1:14" x14ac:dyDescent="0.2">
      <c r="A14" s="60"/>
      <c r="B14" s="55"/>
      <c r="C14" s="55"/>
      <c r="D14" s="55"/>
      <c r="E14" s="62"/>
      <c r="F14" s="55"/>
      <c r="G14" s="55"/>
      <c r="H14" s="55"/>
      <c r="I14" s="55"/>
      <c r="J14" s="55"/>
      <c r="K14" s="55"/>
      <c r="L14" s="55"/>
      <c r="M14" s="55"/>
      <c r="N14" s="58"/>
    </row>
    <row r="15" spans="1:14" x14ac:dyDescent="0.2">
      <c r="A15" s="63" t="s">
        <v>2</v>
      </c>
      <c r="B15" s="55"/>
      <c r="C15" s="55"/>
      <c r="D15" s="62"/>
      <c r="E15" s="64"/>
      <c r="F15" s="65"/>
      <c r="G15" s="55"/>
      <c r="H15" s="55"/>
      <c r="I15" s="55"/>
      <c r="J15" s="55"/>
      <c r="K15" s="55"/>
      <c r="L15" s="55"/>
      <c r="M15" s="55"/>
      <c r="N15" s="58"/>
    </row>
    <row r="16" spans="1:14" ht="13.5" thickBot="1" x14ac:dyDescent="0.25">
      <c r="A16" s="113" t="s">
        <v>111</v>
      </c>
      <c r="B16" s="55"/>
      <c r="C16" s="55"/>
      <c r="D16" s="62"/>
      <c r="E16" s="64"/>
      <c r="F16" s="65"/>
      <c r="G16" s="55"/>
      <c r="H16" s="55"/>
      <c r="I16" s="55"/>
      <c r="J16" s="55"/>
      <c r="K16" s="55"/>
      <c r="L16" s="55"/>
      <c r="M16" s="55"/>
      <c r="N16" s="66"/>
    </row>
    <row r="17" spans="1:14" ht="13.5" thickBot="1" x14ac:dyDescent="0.25">
      <c r="A17" s="104" t="s">
        <v>89</v>
      </c>
      <c r="B17" s="105" t="s">
        <v>4</v>
      </c>
      <c r="C17" s="105">
        <v>1</v>
      </c>
      <c r="D17" s="105">
        <f t="shared" ref="D17:M17" si="0">C17+1</f>
        <v>2</v>
      </c>
      <c r="E17" s="105">
        <f t="shared" si="0"/>
        <v>3</v>
      </c>
      <c r="F17" s="105">
        <f t="shared" si="0"/>
        <v>4</v>
      </c>
      <c r="G17" s="105">
        <f t="shared" si="0"/>
        <v>5</v>
      </c>
      <c r="H17" s="105">
        <f t="shared" si="0"/>
        <v>6</v>
      </c>
      <c r="I17" s="105">
        <f t="shared" si="0"/>
        <v>7</v>
      </c>
      <c r="J17" s="105">
        <f t="shared" si="0"/>
        <v>8</v>
      </c>
      <c r="K17" s="105">
        <f t="shared" si="0"/>
        <v>9</v>
      </c>
      <c r="L17" s="105">
        <f t="shared" si="0"/>
        <v>10</v>
      </c>
      <c r="M17" s="105">
        <f t="shared" si="0"/>
        <v>11</v>
      </c>
      <c r="N17" s="106">
        <f>M17+1</f>
        <v>12</v>
      </c>
    </row>
    <row r="18" spans="1:14" ht="13.5" thickBot="1" x14ac:dyDescent="0.25">
      <c r="A18" s="254" t="s">
        <v>98</v>
      </c>
      <c r="B18" s="107">
        <f>SUM(C18:N18)</f>
        <v>0</v>
      </c>
      <c r="C18" s="257">
        <v>0</v>
      </c>
      <c r="D18" s="258">
        <v>0</v>
      </c>
      <c r="E18" s="258">
        <v>0</v>
      </c>
      <c r="F18" s="258">
        <v>0</v>
      </c>
      <c r="G18" s="258">
        <v>0</v>
      </c>
      <c r="H18" s="258">
        <v>0</v>
      </c>
      <c r="I18" s="258">
        <v>0</v>
      </c>
      <c r="J18" s="258">
        <v>0</v>
      </c>
      <c r="K18" s="258">
        <v>0</v>
      </c>
      <c r="L18" s="258">
        <v>0</v>
      </c>
      <c r="M18" s="258">
        <v>0</v>
      </c>
      <c r="N18" s="259">
        <v>0</v>
      </c>
    </row>
    <row r="19" spans="1:14" ht="13.5" thickBot="1" x14ac:dyDescent="0.25">
      <c r="A19" s="255" t="s">
        <v>99</v>
      </c>
      <c r="B19" s="107">
        <f>SUM(C19:N19)</f>
        <v>0</v>
      </c>
      <c r="C19" s="257">
        <v>0</v>
      </c>
      <c r="D19" s="258">
        <v>0</v>
      </c>
      <c r="E19" s="258">
        <v>0</v>
      </c>
      <c r="F19" s="258">
        <v>0</v>
      </c>
      <c r="G19" s="258">
        <v>0</v>
      </c>
      <c r="H19" s="258">
        <v>0</v>
      </c>
      <c r="I19" s="258">
        <v>0</v>
      </c>
      <c r="J19" s="258">
        <v>0</v>
      </c>
      <c r="K19" s="258">
        <v>0</v>
      </c>
      <c r="L19" s="258">
        <v>0</v>
      </c>
      <c r="M19" s="258">
        <v>0</v>
      </c>
      <c r="N19" s="259">
        <v>0</v>
      </c>
    </row>
    <row r="20" spans="1:14" ht="13.5" thickBot="1" x14ac:dyDescent="0.25">
      <c r="A20" s="255" t="s">
        <v>100</v>
      </c>
      <c r="B20" s="107">
        <f>SUM(C20:N20)</f>
        <v>0</v>
      </c>
      <c r="C20" s="257">
        <v>0</v>
      </c>
      <c r="D20" s="258">
        <v>0</v>
      </c>
      <c r="E20" s="258">
        <v>0</v>
      </c>
      <c r="F20" s="258">
        <v>0</v>
      </c>
      <c r="G20" s="258">
        <v>0</v>
      </c>
      <c r="H20" s="258">
        <v>0</v>
      </c>
      <c r="I20" s="258">
        <v>0</v>
      </c>
      <c r="J20" s="258">
        <v>0</v>
      </c>
      <c r="K20" s="258">
        <v>0</v>
      </c>
      <c r="L20" s="258">
        <v>0</v>
      </c>
      <c r="M20" s="258">
        <v>0</v>
      </c>
      <c r="N20" s="259">
        <v>0</v>
      </c>
    </row>
    <row r="21" spans="1:14" ht="13.5" thickBot="1" x14ac:dyDescent="0.25">
      <c r="A21" s="255" t="s">
        <v>101</v>
      </c>
      <c r="B21" s="107">
        <f>SUM(C21:N21)</f>
        <v>0</v>
      </c>
      <c r="C21" s="257">
        <v>0</v>
      </c>
      <c r="D21" s="258">
        <v>0</v>
      </c>
      <c r="E21" s="258">
        <v>0</v>
      </c>
      <c r="F21" s="258">
        <v>0</v>
      </c>
      <c r="G21" s="258">
        <v>0</v>
      </c>
      <c r="H21" s="258">
        <v>0</v>
      </c>
      <c r="I21" s="258">
        <v>0</v>
      </c>
      <c r="J21" s="258">
        <v>0</v>
      </c>
      <c r="K21" s="258">
        <v>0</v>
      </c>
      <c r="L21" s="258">
        <v>0</v>
      </c>
      <c r="M21" s="258">
        <v>0</v>
      </c>
      <c r="N21" s="259">
        <v>0</v>
      </c>
    </row>
    <row r="22" spans="1:14" ht="13.5" thickBot="1" x14ac:dyDescent="0.25">
      <c r="A22" s="256" t="s">
        <v>102</v>
      </c>
      <c r="B22" s="108">
        <f>SUM(C22:N22)</f>
        <v>0</v>
      </c>
      <c r="C22" s="260">
        <v>0</v>
      </c>
      <c r="D22" s="261">
        <v>0</v>
      </c>
      <c r="E22" s="261">
        <v>0</v>
      </c>
      <c r="F22" s="261">
        <v>0</v>
      </c>
      <c r="G22" s="261">
        <v>0</v>
      </c>
      <c r="H22" s="261">
        <v>0</v>
      </c>
      <c r="I22" s="261">
        <v>0</v>
      </c>
      <c r="J22" s="261">
        <v>0</v>
      </c>
      <c r="K22" s="261">
        <v>0</v>
      </c>
      <c r="L22" s="261">
        <v>0</v>
      </c>
      <c r="M22" s="261">
        <v>0</v>
      </c>
      <c r="N22" s="262">
        <v>0</v>
      </c>
    </row>
    <row r="23" spans="1:14" ht="13.5" thickBot="1" x14ac:dyDescent="0.25">
      <c r="A23" s="110" t="s">
        <v>4</v>
      </c>
      <c r="B23" s="109">
        <f>SUM(B18:B22)</f>
        <v>0</v>
      </c>
      <c r="C23" s="115">
        <f>SUM(C18:C22)</f>
        <v>0</v>
      </c>
      <c r="D23" s="115">
        <f t="shared" ref="D23:N23" si="1">SUM(D18:D22)</f>
        <v>0</v>
      </c>
      <c r="E23" s="115">
        <f t="shared" si="1"/>
        <v>0</v>
      </c>
      <c r="F23" s="115">
        <f t="shared" si="1"/>
        <v>0</v>
      </c>
      <c r="G23" s="115">
        <f t="shared" si="1"/>
        <v>0</v>
      </c>
      <c r="H23" s="115">
        <f t="shared" si="1"/>
        <v>0</v>
      </c>
      <c r="I23" s="115">
        <f t="shared" si="1"/>
        <v>0</v>
      </c>
      <c r="J23" s="115">
        <f t="shared" si="1"/>
        <v>0</v>
      </c>
      <c r="K23" s="115">
        <f t="shared" si="1"/>
        <v>0</v>
      </c>
      <c r="L23" s="115">
        <f t="shared" si="1"/>
        <v>0</v>
      </c>
      <c r="M23" s="115">
        <f t="shared" si="1"/>
        <v>0</v>
      </c>
      <c r="N23" s="115">
        <f t="shared" si="1"/>
        <v>0</v>
      </c>
    </row>
    <row r="24" spans="1:14" x14ac:dyDescent="0.2">
      <c r="A24" s="60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8"/>
    </row>
    <row r="25" spans="1:14" x14ac:dyDescent="0.2">
      <c r="A25" s="113" t="s">
        <v>115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8"/>
    </row>
    <row r="26" spans="1:14" x14ac:dyDescent="0.2">
      <c r="A26" s="111" t="s">
        <v>108</v>
      </c>
      <c r="B26" s="263">
        <v>1</v>
      </c>
      <c r="C26" s="112" t="s">
        <v>103</v>
      </c>
      <c r="D26" s="263">
        <v>0</v>
      </c>
      <c r="E26" s="112" t="s">
        <v>104</v>
      </c>
      <c r="F26" s="263">
        <v>0</v>
      </c>
      <c r="G26" s="112" t="s">
        <v>105</v>
      </c>
      <c r="H26" s="263">
        <v>0</v>
      </c>
      <c r="I26" s="112" t="s">
        <v>106</v>
      </c>
      <c r="J26" s="346">
        <f>B26+D26+F26+H26</f>
        <v>1</v>
      </c>
      <c r="K26" s="69"/>
      <c r="L26" s="55"/>
      <c r="M26" s="55"/>
      <c r="N26" s="58"/>
    </row>
    <row r="27" spans="1:14" x14ac:dyDescent="0.2">
      <c r="A27" s="60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8"/>
    </row>
    <row r="28" spans="1:14" x14ac:dyDescent="0.2">
      <c r="A28" s="70" t="s">
        <v>107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8"/>
    </row>
    <row r="29" spans="1:14" x14ac:dyDescent="0.2">
      <c r="A29" s="113" t="s">
        <v>117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8"/>
    </row>
    <row r="30" spans="1:14" x14ac:dyDescent="0.2">
      <c r="A30" s="111" t="str">
        <f>A18</f>
        <v>Produits A</v>
      </c>
      <c r="B30" s="263">
        <v>0</v>
      </c>
      <c r="C30" s="114" t="str">
        <f>A19</f>
        <v>Produits B</v>
      </c>
      <c r="D30" s="263">
        <v>0.8</v>
      </c>
      <c r="E30" s="114" t="str">
        <f>A20</f>
        <v>Produits C</v>
      </c>
      <c r="F30" s="263">
        <v>0</v>
      </c>
      <c r="G30" s="114" t="str">
        <f>A21</f>
        <v>Produits D</v>
      </c>
      <c r="H30" s="263">
        <v>0</v>
      </c>
      <c r="I30" s="114" t="str">
        <f>A22</f>
        <v>Produits E</v>
      </c>
      <c r="J30" s="264">
        <v>0</v>
      </c>
      <c r="K30" s="55"/>
      <c r="L30" s="55"/>
      <c r="M30" s="55"/>
      <c r="N30" s="58"/>
    </row>
    <row r="31" spans="1:14" x14ac:dyDescent="0.2">
      <c r="A31" s="60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8"/>
    </row>
    <row r="32" spans="1:14" x14ac:dyDescent="0.2">
      <c r="A32" s="113" t="s">
        <v>116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8"/>
    </row>
    <row r="33" spans="1:14" x14ac:dyDescent="0.2">
      <c r="A33" s="111" t="s">
        <v>108</v>
      </c>
      <c r="B33" s="263">
        <v>1</v>
      </c>
      <c r="C33" s="112" t="s">
        <v>103</v>
      </c>
      <c r="D33" s="263">
        <v>0</v>
      </c>
      <c r="E33" s="112" t="s">
        <v>104</v>
      </c>
      <c r="F33" s="263">
        <v>0</v>
      </c>
      <c r="G33" s="112" t="s">
        <v>105</v>
      </c>
      <c r="H33" s="263">
        <v>0</v>
      </c>
      <c r="I33" s="112" t="s">
        <v>106</v>
      </c>
      <c r="J33" s="347">
        <f>B33+D33+F33+H33</f>
        <v>1</v>
      </c>
      <c r="K33" s="55"/>
      <c r="L33" s="55"/>
      <c r="M33" s="55"/>
      <c r="N33" s="58"/>
    </row>
    <row r="34" spans="1:14" x14ac:dyDescent="0.2">
      <c r="A34" s="60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8"/>
    </row>
    <row r="35" spans="1:14" x14ac:dyDescent="0.2">
      <c r="A35" s="70" t="s">
        <v>118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8"/>
    </row>
    <row r="36" spans="1:14" x14ac:dyDescent="0.2">
      <c r="A36" s="73" t="s">
        <v>113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8"/>
    </row>
    <row r="37" spans="1:14" x14ac:dyDescent="0.2">
      <c r="A37" s="60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8"/>
    </row>
    <row r="38" spans="1:14" ht="13.5" thickBot="1" x14ac:dyDescent="0.25">
      <c r="A38" s="71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66"/>
    </row>
    <row r="39" spans="1:14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4" hidden="1" x14ac:dyDescent="0.2">
      <c r="A40" s="343">
        <v>0.1</v>
      </c>
      <c r="B40" s="344">
        <f>F9*A40</f>
        <v>0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4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4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4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</sheetData>
  <mergeCells count="1">
    <mergeCell ref="A1:N1"/>
  </mergeCells>
  <phoneticPr fontId="0" type="noConversion"/>
  <pageMargins left="0.39370078740157483" right="0.39370078740157483" top="0.98425196850393704" bottom="0.98425196850393704" header="0.51181102362204722" footer="0.51181102362204722"/>
  <pageSetup scale="85" orientation="landscape" horizontalDpi="4294967292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R54"/>
  <sheetViews>
    <sheetView zoomScale="75" workbookViewId="0">
      <selection activeCell="I30" sqref="I29:I30"/>
    </sheetView>
  </sheetViews>
  <sheetFormatPr baseColWidth="10" defaultRowHeight="12.75" x14ac:dyDescent="0.2"/>
  <cols>
    <col min="1" max="1" width="14.140625" customWidth="1"/>
    <col min="2" max="2" width="6" customWidth="1"/>
    <col min="3" max="3" width="11.42578125" style="1"/>
    <col min="4" max="4" width="12.7109375" style="3" customWidth="1"/>
    <col min="5" max="5" width="12" style="1" customWidth="1"/>
    <col min="6" max="6" width="11.140625" customWidth="1"/>
    <col min="7" max="7" width="11.28515625" customWidth="1"/>
    <col min="8" max="8" width="11" customWidth="1"/>
    <col min="18" max="18" width="11.42578125" style="1"/>
  </cols>
  <sheetData>
    <row r="1" spans="1:18" ht="16.5" customHeight="1" x14ac:dyDescent="0.2">
      <c r="A1" s="75" t="s">
        <v>2</v>
      </c>
      <c r="B1" s="76"/>
      <c r="C1" s="77"/>
      <c r="D1" s="78"/>
      <c r="E1" s="77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</row>
    <row r="2" spans="1:18" ht="9" customHeight="1" x14ac:dyDescent="0.2">
      <c r="A2" s="79"/>
      <c r="B2" s="80"/>
      <c r="C2" s="81"/>
      <c r="D2" s="82"/>
      <c r="E2" s="81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</row>
    <row r="3" spans="1:18" s="5" customFormat="1" ht="4.5" customHeight="1" x14ac:dyDescent="0.2">
      <c r="A3" s="83"/>
      <c r="B3" s="83"/>
      <c r="C3" s="84"/>
      <c r="D3" s="85"/>
      <c r="E3" s="84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7"/>
    </row>
    <row r="4" spans="1:18" x14ac:dyDescent="0.2">
      <c r="A4" s="55"/>
      <c r="B4" s="55"/>
      <c r="C4" s="62"/>
      <c r="D4" s="86"/>
      <c r="E4" s="62"/>
      <c r="F4" s="55"/>
      <c r="G4" s="87" t="s">
        <v>3</v>
      </c>
      <c r="H4" s="55"/>
      <c r="I4" s="88" t="s">
        <v>4</v>
      </c>
      <c r="J4" s="89" t="s">
        <v>5</v>
      </c>
      <c r="K4" s="89" t="s">
        <v>6</v>
      </c>
      <c r="L4" s="89" t="s">
        <v>7</v>
      </c>
      <c r="M4" s="89" t="s">
        <v>8</v>
      </c>
      <c r="N4" s="55"/>
      <c r="O4" s="55"/>
      <c r="P4" s="55"/>
      <c r="Q4" s="55"/>
      <c r="R4" s="4"/>
    </row>
    <row r="5" spans="1:18" x14ac:dyDescent="0.2">
      <c r="A5" s="55"/>
      <c r="B5" s="55"/>
      <c r="C5" s="62"/>
      <c r="D5" s="86"/>
      <c r="E5" s="62"/>
      <c r="F5" s="55"/>
      <c r="G5" s="55"/>
      <c r="H5" s="90"/>
      <c r="I5" s="91">
        <f>J5+K5+L5+M5</f>
        <v>1</v>
      </c>
      <c r="J5" s="92">
        <f>Questions!B26</f>
        <v>1</v>
      </c>
      <c r="K5" s="92">
        <f>Questions!D26</f>
        <v>0</v>
      </c>
      <c r="L5" s="92">
        <f>Questions!F26</f>
        <v>0</v>
      </c>
      <c r="M5" s="92">
        <f>Questions!H26</f>
        <v>0</v>
      </c>
      <c r="N5" s="55"/>
      <c r="O5" s="55"/>
      <c r="P5" s="55"/>
      <c r="Q5" s="55"/>
      <c r="R5" s="4"/>
    </row>
    <row r="6" spans="1:18" ht="13.5" thickBot="1" x14ac:dyDescent="0.25">
      <c r="A6" s="55"/>
      <c r="B6" s="55"/>
      <c r="C6" s="62"/>
      <c r="D6" s="86"/>
      <c r="E6" s="62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4"/>
    </row>
    <row r="7" spans="1:18" x14ac:dyDescent="0.2">
      <c r="A7" s="117"/>
      <c r="B7" s="118"/>
      <c r="C7" s="119"/>
      <c r="D7" s="120"/>
      <c r="E7" s="121"/>
      <c r="F7" s="117"/>
      <c r="G7" s="118"/>
      <c r="H7" s="118"/>
      <c r="I7" s="118"/>
      <c r="J7" s="122" t="s">
        <v>9</v>
      </c>
      <c r="K7" s="118"/>
      <c r="L7" s="118"/>
      <c r="M7" s="118"/>
      <c r="N7" s="118"/>
      <c r="O7" s="118"/>
      <c r="P7" s="118"/>
      <c r="Q7" s="123"/>
    </row>
    <row r="8" spans="1:18" ht="13.5" thickBot="1" x14ac:dyDescent="0.25">
      <c r="A8" s="124"/>
      <c r="B8" s="125"/>
      <c r="C8" s="126" t="s">
        <v>10</v>
      </c>
      <c r="D8" s="127" t="s">
        <v>11</v>
      </c>
      <c r="E8" s="128" t="s">
        <v>4</v>
      </c>
      <c r="F8" s="129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1"/>
    </row>
    <row r="9" spans="1:18" ht="13.5" thickBot="1" x14ac:dyDescent="0.25">
      <c r="A9" s="132"/>
      <c r="B9" s="133"/>
      <c r="C9" s="134" t="s">
        <v>12</v>
      </c>
      <c r="D9" s="135" t="s">
        <v>13</v>
      </c>
      <c r="E9" s="136" t="s">
        <v>14</v>
      </c>
      <c r="F9" s="137">
        <v>1</v>
      </c>
      <c r="G9" s="138">
        <f>F9+1</f>
        <v>2</v>
      </c>
      <c r="H9" s="138">
        <f t="shared" ref="H9:P9" si="0">G9+1</f>
        <v>3</v>
      </c>
      <c r="I9" s="138">
        <f t="shared" si="0"/>
        <v>4</v>
      </c>
      <c r="J9" s="138">
        <f t="shared" si="0"/>
        <v>5</v>
      </c>
      <c r="K9" s="138">
        <f t="shared" si="0"/>
        <v>6</v>
      </c>
      <c r="L9" s="138">
        <f t="shared" si="0"/>
        <v>7</v>
      </c>
      <c r="M9" s="138">
        <f t="shared" si="0"/>
        <v>8</v>
      </c>
      <c r="N9" s="138">
        <f t="shared" si="0"/>
        <v>9</v>
      </c>
      <c r="O9" s="138">
        <f t="shared" si="0"/>
        <v>10</v>
      </c>
      <c r="P9" s="138">
        <f t="shared" si="0"/>
        <v>11</v>
      </c>
      <c r="Q9" s="139">
        <v>12</v>
      </c>
      <c r="R9"/>
    </row>
    <row r="10" spans="1:18" x14ac:dyDescent="0.2">
      <c r="A10" s="93" t="str">
        <f>Questions!A18</f>
        <v>Produits A</v>
      </c>
      <c r="B10" s="55"/>
      <c r="C10" s="94">
        <v>1</v>
      </c>
      <c r="D10" s="86">
        <f>E10*C10</f>
        <v>0</v>
      </c>
      <c r="E10" s="58">
        <f>SUM(F10:Q10)</f>
        <v>0</v>
      </c>
      <c r="F10" s="348">
        <f>Questions!C18</f>
        <v>0</v>
      </c>
      <c r="G10" s="349">
        <f>Questions!D18</f>
        <v>0</v>
      </c>
      <c r="H10" s="349">
        <f>Questions!E18</f>
        <v>0</v>
      </c>
      <c r="I10" s="349">
        <f>Questions!F18</f>
        <v>0</v>
      </c>
      <c r="J10" s="349">
        <f>Questions!G18</f>
        <v>0</v>
      </c>
      <c r="K10" s="349">
        <f>Questions!H18</f>
        <v>0</v>
      </c>
      <c r="L10" s="349">
        <f>Questions!I18</f>
        <v>0</v>
      </c>
      <c r="M10" s="349">
        <f>Questions!J18</f>
        <v>0</v>
      </c>
      <c r="N10" s="349">
        <f>Questions!K18</f>
        <v>0</v>
      </c>
      <c r="O10" s="349">
        <f>Questions!L18</f>
        <v>0</v>
      </c>
      <c r="P10" s="349">
        <f>Questions!M18</f>
        <v>0</v>
      </c>
      <c r="Q10" s="350">
        <f>Questions!N18</f>
        <v>0</v>
      </c>
      <c r="R10"/>
    </row>
    <row r="11" spans="1:18" x14ac:dyDescent="0.2">
      <c r="A11" s="93" t="str">
        <f>Questions!A19</f>
        <v>Produits B</v>
      </c>
      <c r="B11" s="55"/>
      <c r="C11" s="94">
        <v>1</v>
      </c>
      <c r="D11" s="86">
        <f>E11*C11</f>
        <v>0</v>
      </c>
      <c r="E11" s="58">
        <f>SUM(F11:Q11)</f>
        <v>0</v>
      </c>
      <c r="F11" s="351">
        <f>Questions!C19</f>
        <v>0</v>
      </c>
      <c r="G11" s="95">
        <f>Questions!D19</f>
        <v>0</v>
      </c>
      <c r="H11" s="95">
        <f>Questions!E19</f>
        <v>0</v>
      </c>
      <c r="I11" s="95">
        <f>Questions!F19</f>
        <v>0</v>
      </c>
      <c r="J11" s="95">
        <f>Questions!G19</f>
        <v>0</v>
      </c>
      <c r="K11" s="95">
        <f>Questions!H19</f>
        <v>0</v>
      </c>
      <c r="L11" s="95">
        <f>Questions!I19</f>
        <v>0</v>
      </c>
      <c r="M11" s="95">
        <f>Questions!J19</f>
        <v>0</v>
      </c>
      <c r="N11" s="95">
        <f>Questions!K19</f>
        <v>0</v>
      </c>
      <c r="O11" s="95">
        <f>Questions!L19</f>
        <v>0</v>
      </c>
      <c r="P11" s="95">
        <f>Questions!M19</f>
        <v>0</v>
      </c>
      <c r="Q11" s="96">
        <f>Questions!N19</f>
        <v>0</v>
      </c>
      <c r="R11"/>
    </row>
    <row r="12" spans="1:18" x14ac:dyDescent="0.2">
      <c r="A12" s="93" t="str">
        <f>Questions!A20</f>
        <v>Produits C</v>
      </c>
      <c r="B12" s="55"/>
      <c r="C12" s="94">
        <v>1</v>
      </c>
      <c r="D12" s="86">
        <f>E12*C12</f>
        <v>0</v>
      </c>
      <c r="E12" s="58">
        <f>SUM(F12:Q12)</f>
        <v>0</v>
      </c>
      <c r="F12" s="351">
        <f>Questions!C20</f>
        <v>0</v>
      </c>
      <c r="G12" s="95">
        <f>Questions!D20</f>
        <v>0</v>
      </c>
      <c r="H12" s="95">
        <f>Questions!E20</f>
        <v>0</v>
      </c>
      <c r="I12" s="95">
        <f>Questions!F20</f>
        <v>0</v>
      </c>
      <c r="J12" s="95">
        <f>Questions!G20</f>
        <v>0</v>
      </c>
      <c r="K12" s="95">
        <f>Questions!H20</f>
        <v>0</v>
      </c>
      <c r="L12" s="95">
        <f>Questions!I20</f>
        <v>0</v>
      </c>
      <c r="M12" s="95">
        <f>Questions!J20</f>
        <v>0</v>
      </c>
      <c r="N12" s="95">
        <f>Questions!K20</f>
        <v>0</v>
      </c>
      <c r="O12" s="95">
        <f>Questions!L20</f>
        <v>0</v>
      </c>
      <c r="P12" s="95">
        <f>Questions!M20</f>
        <v>0</v>
      </c>
      <c r="Q12" s="96">
        <f>Questions!N20</f>
        <v>0</v>
      </c>
      <c r="R12"/>
    </row>
    <row r="13" spans="1:18" x14ac:dyDescent="0.2">
      <c r="A13" s="93" t="str">
        <f>Questions!A21</f>
        <v>Produits D</v>
      </c>
      <c r="B13" s="55"/>
      <c r="C13" s="94">
        <v>1</v>
      </c>
      <c r="D13" s="86">
        <f>E13*C13</f>
        <v>0</v>
      </c>
      <c r="E13" s="58">
        <f>SUM(F13:Q13)</f>
        <v>0</v>
      </c>
      <c r="F13" s="351">
        <f>Questions!C21</f>
        <v>0</v>
      </c>
      <c r="G13" s="95">
        <f>Questions!D21</f>
        <v>0</v>
      </c>
      <c r="H13" s="95">
        <f>Questions!E21</f>
        <v>0</v>
      </c>
      <c r="I13" s="95">
        <f>Questions!F21</f>
        <v>0</v>
      </c>
      <c r="J13" s="95">
        <f>Questions!G21</f>
        <v>0</v>
      </c>
      <c r="K13" s="95">
        <f>Questions!H21</f>
        <v>0</v>
      </c>
      <c r="L13" s="95">
        <f>Questions!I21</f>
        <v>0</v>
      </c>
      <c r="M13" s="95">
        <f>Questions!J21</f>
        <v>0</v>
      </c>
      <c r="N13" s="95">
        <f>Questions!K21</f>
        <v>0</v>
      </c>
      <c r="O13" s="95">
        <f>Questions!L21</f>
        <v>0</v>
      </c>
      <c r="P13" s="95">
        <f>Questions!M21</f>
        <v>0</v>
      </c>
      <c r="Q13" s="96">
        <f>Questions!N21</f>
        <v>0</v>
      </c>
      <c r="R13"/>
    </row>
    <row r="14" spans="1:18" ht="13.5" thickBot="1" x14ac:dyDescent="0.25">
      <c r="A14" s="93" t="str">
        <f>Questions!A22</f>
        <v>Produits E</v>
      </c>
      <c r="B14" s="55"/>
      <c r="C14" s="94">
        <v>1</v>
      </c>
      <c r="D14" s="86">
        <f>E14*C14</f>
        <v>0</v>
      </c>
      <c r="E14" s="58">
        <f>SUM(F14:Q14)</f>
        <v>0</v>
      </c>
      <c r="F14" s="352">
        <f>Questions!C22</f>
        <v>0</v>
      </c>
      <c r="G14" s="353">
        <f>Questions!D22</f>
        <v>0</v>
      </c>
      <c r="H14" s="353">
        <f>Questions!E22</f>
        <v>0</v>
      </c>
      <c r="I14" s="353">
        <f>Questions!F22</f>
        <v>0</v>
      </c>
      <c r="J14" s="353">
        <f>Questions!G22</f>
        <v>0</v>
      </c>
      <c r="K14" s="353">
        <f>Questions!H22</f>
        <v>0</v>
      </c>
      <c r="L14" s="353">
        <f>Questions!I22</f>
        <v>0</v>
      </c>
      <c r="M14" s="353">
        <f>Questions!J22</f>
        <v>0</v>
      </c>
      <c r="N14" s="353">
        <f>Questions!K22</f>
        <v>0</v>
      </c>
      <c r="O14" s="353">
        <f>Questions!L22</f>
        <v>0</v>
      </c>
      <c r="P14" s="353">
        <f>Questions!M22</f>
        <v>0</v>
      </c>
      <c r="Q14" s="354">
        <f>Questions!N22</f>
        <v>0</v>
      </c>
      <c r="R14"/>
    </row>
    <row r="15" spans="1:18" s="1" customFormat="1" x14ac:dyDescent="0.2">
      <c r="A15" s="140" t="s">
        <v>15</v>
      </c>
      <c r="B15" s="141"/>
      <c r="C15" s="142"/>
      <c r="D15" s="143">
        <f>SUM(D10:D14)</f>
        <v>0</v>
      </c>
      <c r="E15" s="144">
        <f>SUM(E10:E14)</f>
        <v>0</v>
      </c>
      <c r="F15" s="143">
        <f>F10*$C$10+F11*$C$11+F12*$C$12+F13*$C$13+F14*$C$14</f>
        <v>0</v>
      </c>
      <c r="G15" s="143">
        <f t="shared" ref="G15:Q15" si="1">G10*$C$10+G11*$C$11+G12*$C$12+G13*$C$13+G14*$C$14</f>
        <v>0</v>
      </c>
      <c r="H15" s="143">
        <f t="shared" si="1"/>
        <v>0</v>
      </c>
      <c r="I15" s="143">
        <f t="shared" si="1"/>
        <v>0</v>
      </c>
      <c r="J15" s="143">
        <f t="shared" si="1"/>
        <v>0</v>
      </c>
      <c r="K15" s="143">
        <f t="shared" si="1"/>
        <v>0</v>
      </c>
      <c r="L15" s="143">
        <f t="shared" si="1"/>
        <v>0</v>
      </c>
      <c r="M15" s="143">
        <f t="shared" si="1"/>
        <v>0</v>
      </c>
      <c r="N15" s="143">
        <f t="shared" si="1"/>
        <v>0</v>
      </c>
      <c r="O15" s="143">
        <f t="shared" si="1"/>
        <v>0</v>
      </c>
      <c r="P15" s="143">
        <f t="shared" si="1"/>
        <v>0</v>
      </c>
      <c r="Q15" s="145">
        <f t="shared" si="1"/>
        <v>0</v>
      </c>
      <c r="R15"/>
    </row>
    <row r="16" spans="1:18" s="1" customFormat="1" ht="13.5" thickBot="1" x14ac:dyDescent="0.25">
      <c r="A16" s="146" t="s">
        <v>16</v>
      </c>
      <c r="B16" s="147"/>
      <c r="C16" s="148"/>
      <c r="D16" s="149"/>
      <c r="E16" s="150"/>
      <c r="F16" s="149">
        <f>F15*$J$5</f>
        <v>0</v>
      </c>
      <c r="G16" s="149">
        <f>G15*$J$5+F15*$K$5</f>
        <v>0</v>
      </c>
      <c r="H16" s="149">
        <f>H15*$J$5+G15*$K$5+F15*$L$5</f>
        <v>0</v>
      </c>
      <c r="I16" s="149">
        <f>I15*$J$5+H15*$K$5+G15*$L$5+F15*$M$5</f>
        <v>0</v>
      </c>
      <c r="J16" s="149">
        <f t="shared" ref="J16:Q16" si="2">J15*$J$5+I15*$K$5+H15*$L$5+G15*$M$5</f>
        <v>0</v>
      </c>
      <c r="K16" s="149">
        <f t="shared" si="2"/>
        <v>0</v>
      </c>
      <c r="L16" s="149">
        <f t="shared" si="2"/>
        <v>0</v>
      </c>
      <c r="M16" s="149">
        <f t="shared" si="2"/>
        <v>0</v>
      </c>
      <c r="N16" s="149">
        <f t="shared" si="2"/>
        <v>0</v>
      </c>
      <c r="O16" s="149">
        <f t="shared" si="2"/>
        <v>0</v>
      </c>
      <c r="P16" s="149">
        <f t="shared" si="2"/>
        <v>0</v>
      </c>
      <c r="Q16" s="151">
        <f t="shared" si="2"/>
        <v>0</v>
      </c>
    </row>
    <row r="17" spans="1:18" x14ac:dyDescent="0.2">
      <c r="A17" s="55"/>
      <c r="B17" s="55"/>
      <c r="C17" s="62"/>
      <c r="D17" s="86"/>
      <c r="E17" s="62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</row>
    <row r="18" spans="1:18" x14ac:dyDescent="0.2">
      <c r="A18" s="87" t="s">
        <v>17</v>
      </c>
      <c r="B18" s="55"/>
      <c r="C18" s="62"/>
      <c r="D18" s="86"/>
      <c r="E18" s="62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</row>
    <row r="19" spans="1:18" x14ac:dyDescent="0.2">
      <c r="A19" s="87" t="s">
        <v>18</v>
      </c>
      <c r="B19" s="55"/>
      <c r="C19" s="100">
        <f>Q15*$K$5+Q15*$L$5+Q15*$M$5+P15*$L$5+P15*$M$5+O15*$M$5</f>
        <v>0</v>
      </c>
      <c r="D19" s="116"/>
      <c r="E19" s="62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</row>
    <row r="20" spans="1:18" x14ac:dyDescent="0.2">
      <c r="A20" s="55"/>
      <c r="B20" s="55"/>
      <c r="C20" s="86"/>
      <c r="D20" s="101"/>
      <c r="E20" s="62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</row>
    <row r="21" spans="1:18" x14ac:dyDescent="0.2">
      <c r="A21" s="9"/>
      <c r="B21" s="9"/>
      <c r="C21" s="8"/>
      <c r="D21" s="10"/>
      <c r="E21" s="7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</row>
    <row r="22" spans="1:18" x14ac:dyDescent="0.2">
      <c r="A22" s="12"/>
      <c r="B22" s="12"/>
      <c r="C22" s="13"/>
      <c r="D22" s="14"/>
      <c r="E22" s="13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spans="1:18" x14ac:dyDescent="0.2">
      <c r="A23" s="15"/>
      <c r="B23" s="12"/>
      <c r="C23" s="16"/>
      <c r="D23" s="14"/>
      <c r="E23" s="16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</row>
    <row r="24" spans="1:18" x14ac:dyDescent="0.2">
      <c r="A24" s="12"/>
      <c r="B24" s="12"/>
      <c r="C24" s="16"/>
      <c r="D24" s="17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/>
    </row>
    <row r="25" spans="1:18" x14ac:dyDescent="0.2">
      <c r="A25" s="19"/>
      <c r="B25" s="19"/>
      <c r="C25" s="20"/>
      <c r="D25" s="21"/>
      <c r="E25" s="22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/>
    </row>
    <row r="26" spans="1:18" x14ac:dyDescent="0.2">
      <c r="A26" s="19"/>
      <c r="B26" s="19"/>
      <c r="C26" s="20"/>
      <c r="D26" s="21"/>
      <c r="E26" s="22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/>
    </row>
    <row r="27" spans="1:18" x14ac:dyDescent="0.2">
      <c r="A27" s="19"/>
      <c r="B27" s="19"/>
      <c r="C27" s="20"/>
      <c r="D27" s="21"/>
      <c r="E27" s="22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/>
    </row>
    <row r="28" spans="1:18" x14ac:dyDescent="0.2">
      <c r="A28" s="19"/>
      <c r="B28" s="19"/>
      <c r="C28" s="20"/>
      <c r="D28" s="21"/>
      <c r="E28" s="22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/>
    </row>
    <row r="29" spans="1:18" x14ac:dyDescent="0.2">
      <c r="A29" s="19"/>
      <c r="B29" s="19"/>
      <c r="C29" s="20"/>
      <c r="D29" s="21"/>
      <c r="E29" s="22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/>
    </row>
    <row r="30" spans="1:18" x14ac:dyDescent="0.2">
      <c r="A30" s="24"/>
      <c r="B30" s="7"/>
      <c r="C30" s="7"/>
      <c r="D30" s="21"/>
      <c r="E30" s="22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/>
    </row>
    <row r="31" spans="1:18" x14ac:dyDescent="0.2">
      <c r="A31" s="24"/>
      <c r="B31" s="7"/>
      <c r="C31" s="7"/>
      <c r="D31" s="25"/>
      <c r="E31" s="25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</row>
    <row r="32" spans="1:18" x14ac:dyDescent="0.2">
      <c r="A32" s="11"/>
      <c r="B32" s="11"/>
      <c r="C32" s="11"/>
      <c r="D32" s="10"/>
      <c r="E32" s="7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</row>
    <row r="33" spans="1:18" x14ac:dyDescent="0.2">
      <c r="A33" s="26"/>
      <c r="B33" s="26"/>
      <c r="C33" s="7"/>
      <c r="D33" s="10"/>
      <c r="E33" s="7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</row>
    <row r="34" spans="1:18" x14ac:dyDescent="0.2">
      <c r="A34" s="26"/>
      <c r="B34" s="26"/>
      <c r="C34" s="27"/>
      <c r="D34" s="10"/>
      <c r="E34" s="7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</row>
    <row r="35" spans="1:18" x14ac:dyDescent="0.2">
      <c r="A35" s="11"/>
      <c r="B35" s="11"/>
      <c r="C35" s="7"/>
      <c r="D35" s="10"/>
      <c r="E35" s="7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</row>
    <row r="36" spans="1:18" x14ac:dyDescent="0.2">
      <c r="A36" s="9"/>
      <c r="B36" s="9"/>
      <c r="C36" s="8"/>
      <c r="D36" s="10"/>
      <c r="E36" s="7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</row>
    <row r="37" spans="1:18" x14ac:dyDescent="0.2">
      <c r="A37" s="12"/>
      <c r="B37" s="12"/>
      <c r="C37" s="13"/>
      <c r="D37" s="14"/>
      <c r="E37" s="13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</row>
    <row r="38" spans="1:18" x14ac:dyDescent="0.2">
      <c r="A38" s="18"/>
      <c r="B38" s="12"/>
      <c r="C38" s="16"/>
      <c r="D38" s="14"/>
      <c r="E38" s="16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</row>
    <row r="39" spans="1:18" x14ac:dyDescent="0.2">
      <c r="A39" s="12"/>
      <c r="B39" s="12"/>
      <c r="C39" s="16"/>
      <c r="D39" s="17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/>
    </row>
    <row r="40" spans="1:18" x14ac:dyDescent="0.2">
      <c r="A40" s="19"/>
      <c r="B40" s="19"/>
      <c r="C40" s="20"/>
      <c r="D40" s="21"/>
      <c r="E40" s="22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/>
    </row>
    <row r="41" spans="1:18" x14ac:dyDescent="0.2">
      <c r="A41" s="19"/>
      <c r="B41" s="19"/>
      <c r="C41" s="20"/>
      <c r="D41" s="21"/>
      <c r="E41" s="22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/>
    </row>
    <row r="42" spans="1:18" x14ac:dyDescent="0.2">
      <c r="A42" s="19"/>
      <c r="B42" s="19"/>
      <c r="C42" s="20"/>
      <c r="D42" s="21"/>
      <c r="E42" s="22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/>
    </row>
    <row r="43" spans="1:18" x14ac:dyDescent="0.2">
      <c r="A43" s="19"/>
      <c r="B43" s="19"/>
      <c r="C43" s="20"/>
      <c r="D43" s="21"/>
      <c r="E43" s="22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/>
    </row>
    <row r="44" spans="1:18" x14ac:dyDescent="0.2">
      <c r="A44" s="19"/>
      <c r="B44" s="19"/>
      <c r="C44" s="20"/>
      <c r="D44" s="21"/>
      <c r="E44" s="22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/>
    </row>
    <row r="45" spans="1:18" x14ac:dyDescent="0.2">
      <c r="A45" s="24"/>
      <c r="B45" s="7"/>
      <c r="C45" s="7"/>
      <c r="D45" s="21"/>
      <c r="E45" s="22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/>
    </row>
    <row r="46" spans="1:18" x14ac:dyDescent="0.2">
      <c r="A46" s="24"/>
      <c r="B46" s="7"/>
      <c r="C46" s="7"/>
      <c r="D46" s="21"/>
      <c r="E46" s="7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</row>
    <row r="47" spans="1:18" x14ac:dyDescent="0.2">
      <c r="A47" s="11"/>
      <c r="B47" s="11"/>
      <c r="C47" s="7"/>
      <c r="D47" s="10"/>
      <c r="E47" s="7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8" x14ac:dyDescent="0.2">
      <c r="A48" s="26"/>
      <c r="B48" s="11"/>
      <c r="C48" s="7"/>
      <c r="D48" s="10"/>
      <c r="E48" s="7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17" x14ac:dyDescent="0.2">
      <c r="A49" s="26"/>
      <c r="B49" s="11"/>
      <c r="C49" s="27"/>
      <c r="D49" s="10"/>
      <c r="E49" s="7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17" x14ac:dyDescent="0.2">
      <c r="A50" s="11"/>
      <c r="B50" s="11"/>
      <c r="C50" s="7"/>
      <c r="D50" s="10"/>
      <c r="E50" s="7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17" x14ac:dyDescent="0.2">
      <c r="A51" s="11"/>
      <c r="B51" s="11"/>
      <c r="C51" s="7"/>
      <c r="D51" s="10"/>
      <c r="E51" s="7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17" x14ac:dyDescent="0.2">
      <c r="A52" s="11"/>
      <c r="B52" s="11"/>
      <c r="C52" s="7"/>
      <c r="D52" s="10"/>
      <c r="E52" s="7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</row>
    <row r="53" spans="1:17" x14ac:dyDescent="0.2">
      <c r="A53" s="11"/>
      <c r="B53" s="11"/>
      <c r="C53" s="7"/>
      <c r="D53" s="10"/>
      <c r="E53" s="7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</row>
    <row r="54" spans="1:17" x14ac:dyDescent="0.2">
      <c r="A54" s="11"/>
      <c r="B54" s="11"/>
      <c r="C54" s="7"/>
      <c r="D54" s="10"/>
      <c r="E54" s="7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</row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scale="60" firstPageNumber="6" orientation="landscape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5"/>
  <dimension ref="A1:IO263"/>
  <sheetViews>
    <sheetView zoomScale="75" zoomScaleNormal="75" workbookViewId="0">
      <pane ySplit="1" topLeftCell="A86" activePane="bottomLeft" state="frozenSplit"/>
      <selection activeCell="B30" sqref="B30"/>
      <selection pane="bottomLeft" activeCell="A91" sqref="A91"/>
    </sheetView>
  </sheetViews>
  <sheetFormatPr baseColWidth="10" defaultRowHeight="12.75" x14ac:dyDescent="0.2"/>
  <cols>
    <col min="1" max="1" width="16.7109375" customWidth="1"/>
    <col min="2" max="2" width="13.5703125" style="1" customWidth="1"/>
    <col min="3" max="3" width="13.140625" style="2" customWidth="1"/>
    <col min="4" max="4" width="12.42578125" style="1" customWidth="1"/>
    <col min="5" max="5" width="11.42578125" style="1"/>
    <col min="6" max="6" width="12.7109375" style="1" customWidth="1"/>
    <col min="7" max="7" width="12.140625" style="1" customWidth="1"/>
    <col min="8" max="15" width="11.42578125" style="1"/>
    <col min="16" max="16" width="16.7109375" customWidth="1"/>
    <col min="17" max="17" width="13.5703125" customWidth="1"/>
    <col min="31" max="31" width="2" customWidth="1"/>
    <col min="32" max="32" width="16.7109375" customWidth="1"/>
  </cols>
  <sheetData>
    <row r="1" spans="1:249" hidden="1" x14ac:dyDescent="0.2">
      <c r="A1" s="152" t="s">
        <v>20</v>
      </c>
      <c r="B1" s="153"/>
      <c r="C1" s="154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6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5"/>
      <c r="AF1" s="158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</row>
    <row r="2" spans="1:249" hidden="1" x14ac:dyDescent="0.2">
      <c r="A2" s="155"/>
      <c r="B2" s="153"/>
      <c r="C2" s="154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</row>
    <row r="3" spans="1:249" s="5" customFormat="1" ht="4.5" hidden="1" customHeight="1" x14ac:dyDescent="0.2">
      <c r="A3" s="159"/>
      <c r="B3" s="160"/>
      <c r="C3" s="161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</row>
    <row r="4" spans="1:249" ht="12.75" hidden="1" customHeight="1" x14ac:dyDescent="0.2">
      <c r="A4" s="159"/>
      <c r="B4" s="160"/>
      <c r="C4" s="161"/>
      <c r="D4" s="162" t="s">
        <v>21</v>
      </c>
      <c r="E4" s="160"/>
      <c r="F4" s="163" t="s">
        <v>4</v>
      </c>
      <c r="G4" s="164" t="s">
        <v>5</v>
      </c>
      <c r="H4" s="164" t="s">
        <v>6</v>
      </c>
      <c r="I4" s="164" t="s">
        <v>7</v>
      </c>
      <c r="J4" s="164" t="s">
        <v>8</v>
      </c>
      <c r="K4" s="159"/>
      <c r="L4" s="159"/>
      <c r="M4" s="160"/>
      <c r="N4" s="160"/>
      <c r="O4" s="160"/>
    </row>
    <row r="5" spans="1:249" s="6" customFormat="1" ht="12.75" hidden="1" customHeight="1" x14ac:dyDescent="0.2">
      <c r="A5" s="55"/>
      <c r="B5" s="62"/>
      <c r="C5" s="91"/>
      <c r="D5" s="62"/>
      <c r="E5" s="165"/>
      <c r="F5" s="167">
        <f>SUM(G5:J5)</f>
        <v>1</v>
      </c>
      <c r="G5" s="168">
        <f>Questions!B33</f>
        <v>1</v>
      </c>
      <c r="H5" s="168">
        <f>Questions!D33</f>
        <v>0</v>
      </c>
      <c r="I5" s="168">
        <f>Questions!F33</f>
        <v>0</v>
      </c>
      <c r="J5" s="168">
        <f>Questions!H33</f>
        <v>0</v>
      </c>
      <c r="K5" s="55"/>
      <c r="L5" s="55"/>
      <c r="M5" s="62"/>
      <c r="N5" s="62"/>
      <c r="O5" s="62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</row>
    <row r="6" spans="1:249" hidden="1" x14ac:dyDescent="0.2">
      <c r="A6" s="88"/>
      <c r="B6" s="62"/>
      <c r="C6" s="91"/>
      <c r="D6" s="62"/>
      <c r="E6" s="62"/>
      <c r="F6" s="62"/>
      <c r="G6" s="165"/>
      <c r="H6" s="166"/>
      <c r="I6" s="166"/>
      <c r="J6" s="166"/>
      <c r="K6" s="166"/>
      <c r="L6" s="166"/>
      <c r="M6" s="62"/>
      <c r="N6" s="62"/>
      <c r="O6" s="62"/>
    </row>
    <row r="7" spans="1:249" ht="13.5" hidden="1" customHeight="1" thickBot="1" x14ac:dyDescent="0.25">
      <c r="A7" s="55"/>
      <c r="B7" s="62"/>
      <c r="C7" s="91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</row>
    <row r="8" spans="1:249" hidden="1" x14ac:dyDescent="0.2">
      <c r="A8" s="174" t="str">
        <f>Ventes!A10</f>
        <v>Produits A</v>
      </c>
      <c r="B8" s="175" t="s">
        <v>22</v>
      </c>
      <c r="C8" s="176" t="s">
        <v>4</v>
      </c>
      <c r="D8" s="177">
        <f>Ventes!F$9</f>
        <v>1</v>
      </c>
      <c r="E8" s="177">
        <f>Ventes!G$9</f>
        <v>2</v>
      </c>
      <c r="F8" s="177">
        <f>Ventes!H$9</f>
        <v>3</v>
      </c>
      <c r="G8" s="177">
        <f>Ventes!I$9</f>
        <v>4</v>
      </c>
      <c r="H8" s="177">
        <f>Ventes!J$9</f>
        <v>5</v>
      </c>
      <c r="I8" s="177">
        <f>Ventes!K$9</f>
        <v>6</v>
      </c>
      <c r="J8" s="177">
        <f>Ventes!L$9</f>
        <v>7</v>
      </c>
      <c r="K8" s="177">
        <f>Ventes!M$9</f>
        <v>8</v>
      </c>
      <c r="L8" s="177">
        <f>Ventes!N$9</f>
        <v>9</v>
      </c>
      <c r="M8" s="177">
        <f>Ventes!O$9</f>
        <v>10</v>
      </c>
      <c r="N8" s="177">
        <f>Ventes!P$9</f>
        <v>11</v>
      </c>
      <c r="O8" s="178">
        <f>Ventes!Q9</f>
        <v>12</v>
      </c>
    </row>
    <row r="9" spans="1:249" ht="13.5" hidden="1" thickBot="1" x14ac:dyDescent="0.25">
      <c r="A9" s="179"/>
      <c r="B9" s="103"/>
      <c r="C9" s="180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</row>
    <row r="10" spans="1:249" hidden="1" x14ac:dyDescent="0.2">
      <c r="A10" s="184" t="s">
        <v>23</v>
      </c>
      <c r="B10" s="185"/>
      <c r="C10" s="190">
        <f>SUM(D10:O10)</f>
        <v>0</v>
      </c>
      <c r="D10" s="191">
        <f>Ventes!F10</f>
        <v>0</v>
      </c>
      <c r="E10" s="191">
        <f>Ventes!G10</f>
        <v>0</v>
      </c>
      <c r="F10" s="191">
        <f>Ventes!H10</f>
        <v>0</v>
      </c>
      <c r="G10" s="191">
        <f>Ventes!I10</f>
        <v>0</v>
      </c>
      <c r="H10" s="191">
        <f>Ventes!J10</f>
        <v>0</v>
      </c>
      <c r="I10" s="191">
        <f>Ventes!K10</f>
        <v>0</v>
      </c>
      <c r="J10" s="191">
        <f>Ventes!L10</f>
        <v>0</v>
      </c>
      <c r="K10" s="191">
        <f>Ventes!M10</f>
        <v>0</v>
      </c>
      <c r="L10" s="191">
        <f>Ventes!N10</f>
        <v>0</v>
      </c>
      <c r="M10" s="191">
        <f>Ventes!O10</f>
        <v>0</v>
      </c>
      <c r="N10" s="191">
        <f>Ventes!P10</f>
        <v>0</v>
      </c>
      <c r="O10" s="192">
        <f>Ventes!Q10</f>
        <v>0</v>
      </c>
    </row>
    <row r="11" spans="1:249" hidden="1" x14ac:dyDescent="0.2">
      <c r="A11" s="184" t="s">
        <v>24</v>
      </c>
      <c r="B11" s="195">
        <f>SUM(B13:B17)</f>
        <v>0</v>
      </c>
      <c r="C11" s="190">
        <f>SUM(D11:O11)</f>
        <v>0</v>
      </c>
      <c r="D11" s="193">
        <f t="shared" ref="D11:O11" si="0">D10</f>
        <v>0</v>
      </c>
      <c r="E11" s="193">
        <f t="shared" si="0"/>
        <v>0</v>
      </c>
      <c r="F11" s="193">
        <f t="shared" si="0"/>
        <v>0</v>
      </c>
      <c r="G11" s="193">
        <f t="shared" si="0"/>
        <v>0</v>
      </c>
      <c r="H11" s="193">
        <f t="shared" si="0"/>
        <v>0</v>
      </c>
      <c r="I11" s="193">
        <f t="shared" si="0"/>
        <v>0</v>
      </c>
      <c r="J11" s="193">
        <f t="shared" si="0"/>
        <v>0</v>
      </c>
      <c r="K11" s="193">
        <f t="shared" si="0"/>
        <v>0</v>
      </c>
      <c r="L11" s="193">
        <f t="shared" si="0"/>
        <v>0</v>
      </c>
      <c r="M11" s="193">
        <f t="shared" si="0"/>
        <v>0</v>
      </c>
      <c r="N11" s="193">
        <f t="shared" si="0"/>
        <v>0</v>
      </c>
      <c r="O11" s="194">
        <f t="shared" si="0"/>
        <v>0</v>
      </c>
    </row>
    <row r="12" spans="1:249" ht="6" hidden="1" customHeight="1" x14ac:dyDescent="0.2">
      <c r="A12" s="60"/>
      <c r="B12" s="62"/>
      <c r="C12" s="91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187"/>
    </row>
    <row r="13" spans="1:249" hidden="1" x14ac:dyDescent="0.2">
      <c r="A13" s="93" t="s">
        <v>25</v>
      </c>
      <c r="B13" s="196">
        <f>Ventes!C10*Questions!B30</f>
        <v>0</v>
      </c>
      <c r="C13" s="197">
        <f t="shared" ref="C13:C18" si="1">SUM(D13:O13)</f>
        <v>0</v>
      </c>
      <c r="D13" s="198">
        <f>D11*$B$13</f>
        <v>0</v>
      </c>
      <c r="E13" s="198">
        <f t="shared" ref="E13:O13" si="2">E11*$B$13</f>
        <v>0</v>
      </c>
      <c r="F13" s="198">
        <f t="shared" si="2"/>
        <v>0</v>
      </c>
      <c r="G13" s="198">
        <f t="shared" si="2"/>
        <v>0</v>
      </c>
      <c r="H13" s="198">
        <f t="shared" si="2"/>
        <v>0</v>
      </c>
      <c r="I13" s="198">
        <f t="shared" si="2"/>
        <v>0</v>
      </c>
      <c r="J13" s="198">
        <f t="shared" si="2"/>
        <v>0</v>
      </c>
      <c r="K13" s="198">
        <f t="shared" si="2"/>
        <v>0</v>
      </c>
      <c r="L13" s="198">
        <f t="shared" si="2"/>
        <v>0</v>
      </c>
      <c r="M13" s="198">
        <f t="shared" si="2"/>
        <v>0</v>
      </c>
      <c r="N13" s="198">
        <f t="shared" si="2"/>
        <v>0</v>
      </c>
      <c r="O13" s="199">
        <f t="shared" si="2"/>
        <v>0</v>
      </c>
    </row>
    <row r="14" spans="1:249" hidden="1" x14ac:dyDescent="0.2">
      <c r="A14" s="93" t="s">
        <v>26</v>
      </c>
      <c r="B14" s="196">
        <v>0</v>
      </c>
      <c r="C14" s="197">
        <f t="shared" si="1"/>
        <v>0</v>
      </c>
      <c r="D14" s="198">
        <f>D11*$B$14</f>
        <v>0</v>
      </c>
      <c r="E14" s="198">
        <f t="shared" ref="E14:O14" si="3">E11*$B$14</f>
        <v>0</v>
      </c>
      <c r="F14" s="198">
        <f t="shared" si="3"/>
        <v>0</v>
      </c>
      <c r="G14" s="198">
        <f t="shared" si="3"/>
        <v>0</v>
      </c>
      <c r="H14" s="198">
        <f t="shared" si="3"/>
        <v>0</v>
      </c>
      <c r="I14" s="198">
        <f t="shared" si="3"/>
        <v>0</v>
      </c>
      <c r="J14" s="198">
        <f t="shared" si="3"/>
        <v>0</v>
      </c>
      <c r="K14" s="198">
        <f t="shared" si="3"/>
        <v>0</v>
      </c>
      <c r="L14" s="198">
        <f t="shared" si="3"/>
        <v>0</v>
      </c>
      <c r="M14" s="198">
        <f t="shared" si="3"/>
        <v>0</v>
      </c>
      <c r="N14" s="198">
        <f t="shared" si="3"/>
        <v>0</v>
      </c>
      <c r="O14" s="199">
        <f t="shared" si="3"/>
        <v>0</v>
      </c>
    </row>
    <row r="15" spans="1:249" hidden="1" x14ac:dyDescent="0.2">
      <c r="A15" s="93" t="s">
        <v>27</v>
      </c>
      <c r="B15" s="196">
        <v>0</v>
      </c>
      <c r="C15" s="197">
        <f t="shared" si="1"/>
        <v>0</v>
      </c>
      <c r="D15" s="198">
        <f>D11*$B$15</f>
        <v>0</v>
      </c>
      <c r="E15" s="198">
        <f t="shared" ref="E15:O15" si="4">E11*$B$15</f>
        <v>0</v>
      </c>
      <c r="F15" s="198">
        <f t="shared" si="4"/>
        <v>0</v>
      </c>
      <c r="G15" s="198">
        <f t="shared" si="4"/>
        <v>0</v>
      </c>
      <c r="H15" s="198">
        <f t="shared" si="4"/>
        <v>0</v>
      </c>
      <c r="I15" s="198">
        <f t="shared" si="4"/>
        <v>0</v>
      </c>
      <c r="J15" s="198">
        <f t="shared" si="4"/>
        <v>0</v>
      </c>
      <c r="K15" s="198">
        <f t="shared" si="4"/>
        <v>0</v>
      </c>
      <c r="L15" s="198">
        <f t="shared" si="4"/>
        <v>0</v>
      </c>
      <c r="M15" s="198">
        <f t="shared" si="4"/>
        <v>0</v>
      </c>
      <c r="N15" s="198">
        <f t="shared" si="4"/>
        <v>0</v>
      </c>
      <c r="O15" s="199">
        <f t="shared" si="4"/>
        <v>0</v>
      </c>
    </row>
    <row r="16" spans="1:249" hidden="1" x14ac:dyDescent="0.2">
      <c r="A16" s="93" t="s">
        <v>28</v>
      </c>
      <c r="B16" s="196">
        <v>0</v>
      </c>
      <c r="C16" s="197">
        <f t="shared" si="1"/>
        <v>0</v>
      </c>
      <c r="D16" s="198">
        <f>D11*$B$16</f>
        <v>0</v>
      </c>
      <c r="E16" s="198">
        <f t="shared" ref="E16:O16" si="5">E11*$B$16</f>
        <v>0</v>
      </c>
      <c r="F16" s="198">
        <f t="shared" si="5"/>
        <v>0</v>
      </c>
      <c r="G16" s="198">
        <f t="shared" si="5"/>
        <v>0</v>
      </c>
      <c r="H16" s="198">
        <f t="shared" si="5"/>
        <v>0</v>
      </c>
      <c r="I16" s="198">
        <f t="shared" si="5"/>
        <v>0</v>
      </c>
      <c r="J16" s="198">
        <f t="shared" si="5"/>
        <v>0</v>
      </c>
      <c r="K16" s="198">
        <f t="shared" si="5"/>
        <v>0</v>
      </c>
      <c r="L16" s="198">
        <f t="shared" si="5"/>
        <v>0</v>
      </c>
      <c r="M16" s="198">
        <f t="shared" si="5"/>
        <v>0</v>
      </c>
      <c r="N16" s="198">
        <f t="shared" si="5"/>
        <v>0</v>
      </c>
      <c r="O16" s="199">
        <f t="shared" si="5"/>
        <v>0</v>
      </c>
    </row>
    <row r="17" spans="1:15" hidden="1" x14ac:dyDescent="0.2">
      <c r="A17" s="93" t="s">
        <v>29</v>
      </c>
      <c r="B17" s="196">
        <v>0</v>
      </c>
      <c r="C17" s="197">
        <f t="shared" si="1"/>
        <v>0</v>
      </c>
      <c r="D17" s="198">
        <f>D11*$B$17</f>
        <v>0</v>
      </c>
      <c r="E17" s="198">
        <f t="shared" ref="E17:O17" si="6">E11*$B$17</f>
        <v>0</v>
      </c>
      <c r="F17" s="198">
        <f t="shared" si="6"/>
        <v>0</v>
      </c>
      <c r="G17" s="198">
        <f t="shared" si="6"/>
        <v>0</v>
      </c>
      <c r="H17" s="198">
        <f t="shared" si="6"/>
        <v>0</v>
      </c>
      <c r="I17" s="198">
        <f t="shared" si="6"/>
        <v>0</v>
      </c>
      <c r="J17" s="198">
        <f t="shared" si="6"/>
        <v>0</v>
      </c>
      <c r="K17" s="198">
        <f t="shared" si="6"/>
        <v>0</v>
      </c>
      <c r="L17" s="198">
        <f t="shared" si="6"/>
        <v>0</v>
      </c>
      <c r="M17" s="198">
        <f t="shared" si="6"/>
        <v>0</v>
      </c>
      <c r="N17" s="198">
        <f t="shared" si="6"/>
        <v>0</v>
      </c>
      <c r="O17" s="199">
        <f t="shared" si="6"/>
        <v>0</v>
      </c>
    </row>
    <row r="18" spans="1:15" ht="13.5" hidden="1" thickBot="1" x14ac:dyDescent="0.25">
      <c r="A18" s="186" t="s">
        <v>19</v>
      </c>
      <c r="B18" s="147"/>
      <c r="C18" s="200">
        <f t="shared" si="1"/>
        <v>0</v>
      </c>
      <c r="D18" s="201">
        <f>SUM(D13:D17)</f>
        <v>0</v>
      </c>
      <c r="E18" s="201">
        <f t="shared" ref="E18:O18" si="7">SUM(E13:E17)</f>
        <v>0</v>
      </c>
      <c r="F18" s="201">
        <f t="shared" si="7"/>
        <v>0</v>
      </c>
      <c r="G18" s="201">
        <f t="shared" si="7"/>
        <v>0</v>
      </c>
      <c r="H18" s="201">
        <f t="shared" si="7"/>
        <v>0</v>
      </c>
      <c r="I18" s="201">
        <f t="shared" si="7"/>
        <v>0</v>
      </c>
      <c r="J18" s="201">
        <f t="shared" si="7"/>
        <v>0</v>
      </c>
      <c r="K18" s="201">
        <f t="shared" si="7"/>
        <v>0</v>
      </c>
      <c r="L18" s="201">
        <f t="shared" si="7"/>
        <v>0</v>
      </c>
      <c r="M18" s="201">
        <f t="shared" si="7"/>
        <v>0</v>
      </c>
      <c r="N18" s="201">
        <f t="shared" si="7"/>
        <v>0</v>
      </c>
      <c r="O18" s="202">
        <f t="shared" si="7"/>
        <v>0</v>
      </c>
    </row>
    <row r="19" spans="1:15" hidden="1" x14ac:dyDescent="0.2">
      <c r="A19" s="87" t="s">
        <v>30</v>
      </c>
      <c r="B19" s="62"/>
      <c r="C19" s="197">
        <f>(C11-C10)*B11</f>
        <v>0</v>
      </c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</row>
    <row r="20" spans="1:15" hidden="1" x14ac:dyDescent="0.2">
      <c r="A20" s="87"/>
      <c r="B20" s="62"/>
      <c r="C20" s="188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</row>
    <row r="21" spans="1:15" ht="13.5" hidden="1" thickBot="1" x14ac:dyDescent="0.25">
      <c r="A21" s="55"/>
      <c r="B21" s="62"/>
      <c r="C21" s="189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</row>
    <row r="22" spans="1:15" hidden="1" x14ac:dyDescent="0.2">
      <c r="A22" s="174" t="str">
        <f>Ventes!A11</f>
        <v>Produits B</v>
      </c>
      <c r="B22" s="175" t="s">
        <v>22</v>
      </c>
      <c r="C22" s="176" t="s">
        <v>4</v>
      </c>
      <c r="D22" s="177">
        <f>Ventes!F$9</f>
        <v>1</v>
      </c>
      <c r="E22" s="177">
        <f>Ventes!G$9</f>
        <v>2</v>
      </c>
      <c r="F22" s="177">
        <f>Ventes!H$9</f>
        <v>3</v>
      </c>
      <c r="G22" s="177">
        <f>Ventes!I$9</f>
        <v>4</v>
      </c>
      <c r="H22" s="177">
        <f>Ventes!J$9</f>
        <v>5</v>
      </c>
      <c r="I22" s="177">
        <f>Ventes!K$9</f>
        <v>6</v>
      </c>
      <c r="J22" s="177">
        <f>Ventes!L$9</f>
        <v>7</v>
      </c>
      <c r="K22" s="177">
        <f>Ventes!M$9</f>
        <v>8</v>
      </c>
      <c r="L22" s="177">
        <f>Ventes!N$9</f>
        <v>9</v>
      </c>
      <c r="M22" s="177">
        <f>Ventes!O$9</f>
        <v>10</v>
      </c>
      <c r="N22" s="177">
        <f>Ventes!P$9</f>
        <v>11</v>
      </c>
      <c r="O22" s="178">
        <f>Ventes!Q$9</f>
        <v>12</v>
      </c>
    </row>
    <row r="23" spans="1:15" ht="13.5" hidden="1" thickBot="1" x14ac:dyDescent="0.25">
      <c r="A23" s="169"/>
      <c r="B23" s="170"/>
      <c r="C23" s="171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3"/>
    </row>
    <row r="24" spans="1:15" hidden="1" x14ac:dyDescent="0.2">
      <c r="A24" s="184" t="s">
        <v>23</v>
      </c>
      <c r="B24" s="185"/>
      <c r="C24" s="190">
        <f>SUM(D24:O24)</f>
        <v>0</v>
      </c>
      <c r="D24" s="191">
        <f>Ventes!F11</f>
        <v>0</v>
      </c>
      <c r="E24" s="191">
        <f>Ventes!G11</f>
        <v>0</v>
      </c>
      <c r="F24" s="191">
        <f>Ventes!H11</f>
        <v>0</v>
      </c>
      <c r="G24" s="191">
        <f>Ventes!I11</f>
        <v>0</v>
      </c>
      <c r="H24" s="191">
        <f>Ventes!J11</f>
        <v>0</v>
      </c>
      <c r="I24" s="191">
        <f>Ventes!K11</f>
        <v>0</v>
      </c>
      <c r="J24" s="191">
        <f>Ventes!L11</f>
        <v>0</v>
      </c>
      <c r="K24" s="191">
        <f>Ventes!M11</f>
        <v>0</v>
      </c>
      <c r="L24" s="191">
        <f>Ventes!N11</f>
        <v>0</v>
      </c>
      <c r="M24" s="191">
        <f>Ventes!O11</f>
        <v>0</v>
      </c>
      <c r="N24" s="191">
        <f>Ventes!P11</f>
        <v>0</v>
      </c>
      <c r="O24" s="192">
        <f>Ventes!Q11</f>
        <v>0</v>
      </c>
    </row>
    <row r="25" spans="1:15" hidden="1" x14ac:dyDescent="0.2">
      <c r="A25" s="184" t="s">
        <v>24</v>
      </c>
      <c r="B25" s="195">
        <f>SUM(B27:B31)</f>
        <v>0.8</v>
      </c>
      <c r="C25" s="190">
        <f>SUM(D25:O25)</f>
        <v>0</v>
      </c>
      <c r="D25" s="193">
        <f t="shared" ref="D25:O25" si="8">D24</f>
        <v>0</v>
      </c>
      <c r="E25" s="193">
        <f t="shared" si="8"/>
        <v>0</v>
      </c>
      <c r="F25" s="193">
        <f t="shared" si="8"/>
        <v>0</v>
      </c>
      <c r="G25" s="193">
        <f t="shared" si="8"/>
        <v>0</v>
      </c>
      <c r="H25" s="193">
        <f t="shared" si="8"/>
        <v>0</v>
      </c>
      <c r="I25" s="193">
        <f t="shared" si="8"/>
        <v>0</v>
      </c>
      <c r="J25" s="193">
        <f t="shared" si="8"/>
        <v>0</v>
      </c>
      <c r="K25" s="193">
        <f t="shared" si="8"/>
        <v>0</v>
      </c>
      <c r="L25" s="193">
        <f t="shared" si="8"/>
        <v>0</v>
      </c>
      <c r="M25" s="193">
        <f t="shared" si="8"/>
        <v>0</v>
      </c>
      <c r="N25" s="193">
        <f t="shared" si="8"/>
        <v>0</v>
      </c>
      <c r="O25" s="194">
        <f t="shared" si="8"/>
        <v>0</v>
      </c>
    </row>
    <row r="26" spans="1:15" ht="6" hidden="1" customHeight="1" x14ac:dyDescent="0.2">
      <c r="A26" s="60"/>
      <c r="B26" s="62"/>
      <c r="C26" s="91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187"/>
    </row>
    <row r="27" spans="1:15" hidden="1" x14ac:dyDescent="0.2">
      <c r="A27" s="93" t="s">
        <v>25</v>
      </c>
      <c r="B27" s="196">
        <f>Ventes!C11*Questions!D30</f>
        <v>0.8</v>
      </c>
      <c r="C27" s="197">
        <f t="shared" ref="C27:C32" si="9">SUM(D27:O27)</f>
        <v>0</v>
      </c>
      <c r="D27" s="198">
        <f>D25*$B$27</f>
        <v>0</v>
      </c>
      <c r="E27" s="198">
        <f t="shared" ref="E27:O27" si="10">E25*$B$27</f>
        <v>0</v>
      </c>
      <c r="F27" s="198">
        <f t="shared" si="10"/>
        <v>0</v>
      </c>
      <c r="G27" s="198">
        <f t="shared" si="10"/>
        <v>0</v>
      </c>
      <c r="H27" s="198">
        <f t="shared" si="10"/>
        <v>0</v>
      </c>
      <c r="I27" s="198">
        <f t="shared" si="10"/>
        <v>0</v>
      </c>
      <c r="J27" s="198">
        <f t="shared" si="10"/>
        <v>0</v>
      </c>
      <c r="K27" s="198">
        <f t="shared" si="10"/>
        <v>0</v>
      </c>
      <c r="L27" s="198">
        <f t="shared" si="10"/>
        <v>0</v>
      </c>
      <c r="M27" s="198">
        <f t="shared" si="10"/>
        <v>0</v>
      </c>
      <c r="N27" s="198">
        <f t="shared" si="10"/>
        <v>0</v>
      </c>
      <c r="O27" s="199">
        <f t="shared" si="10"/>
        <v>0</v>
      </c>
    </row>
    <row r="28" spans="1:15" hidden="1" x14ac:dyDescent="0.2">
      <c r="A28" s="93" t="s">
        <v>26</v>
      </c>
      <c r="B28" s="196">
        <v>0</v>
      </c>
      <c r="C28" s="197">
        <f t="shared" si="9"/>
        <v>0</v>
      </c>
      <c r="D28" s="198">
        <f>D25*$B$28</f>
        <v>0</v>
      </c>
      <c r="E28" s="198">
        <f t="shared" ref="E28:O28" si="11">E25*$B$28</f>
        <v>0</v>
      </c>
      <c r="F28" s="198">
        <f t="shared" si="11"/>
        <v>0</v>
      </c>
      <c r="G28" s="198">
        <f t="shared" si="11"/>
        <v>0</v>
      </c>
      <c r="H28" s="198">
        <f t="shared" si="11"/>
        <v>0</v>
      </c>
      <c r="I28" s="198">
        <f t="shared" si="11"/>
        <v>0</v>
      </c>
      <c r="J28" s="198">
        <f t="shared" si="11"/>
        <v>0</v>
      </c>
      <c r="K28" s="198">
        <f t="shared" si="11"/>
        <v>0</v>
      </c>
      <c r="L28" s="198">
        <f t="shared" si="11"/>
        <v>0</v>
      </c>
      <c r="M28" s="198">
        <f t="shared" si="11"/>
        <v>0</v>
      </c>
      <c r="N28" s="198">
        <f t="shared" si="11"/>
        <v>0</v>
      </c>
      <c r="O28" s="199">
        <f t="shared" si="11"/>
        <v>0</v>
      </c>
    </row>
    <row r="29" spans="1:15" hidden="1" x14ac:dyDescent="0.2">
      <c r="A29" s="93" t="s">
        <v>27</v>
      </c>
      <c r="B29" s="196">
        <v>0</v>
      </c>
      <c r="C29" s="197">
        <f t="shared" si="9"/>
        <v>0</v>
      </c>
      <c r="D29" s="198">
        <f>D25*$B$29</f>
        <v>0</v>
      </c>
      <c r="E29" s="198">
        <f t="shared" ref="E29:O29" si="12">E25*$B$29</f>
        <v>0</v>
      </c>
      <c r="F29" s="198">
        <f t="shared" si="12"/>
        <v>0</v>
      </c>
      <c r="G29" s="198">
        <f t="shared" si="12"/>
        <v>0</v>
      </c>
      <c r="H29" s="198">
        <f t="shared" si="12"/>
        <v>0</v>
      </c>
      <c r="I29" s="198">
        <f t="shared" si="12"/>
        <v>0</v>
      </c>
      <c r="J29" s="198">
        <f t="shared" si="12"/>
        <v>0</v>
      </c>
      <c r="K29" s="198">
        <f t="shared" si="12"/>
        <v>0</v>
      </c>
      <c r="L29" s="198">
        <f t="shared" si="12"/>
        <v>0</v>
      </c>
      <c r="M29" s="198">
        <f t="shared" si="12"/>
        <v>0</v>
      </c>
      <c r="N29" s="198">
        <f t="shared" si="12"/>
        <v>0</v>
      </c>
      <c r="O29" s="199">
        <f t="shared" si="12"/>
        <v>0</v>
      </c>
    </row>
    <row r="30" spans="1:15" hidden="1" x14ac:dyDescent="0.2">
      <c r="A30" s="93" t="s">
        <v>28</v>
      </c>
      <c r="B30" s="196">
        <v>0</v>
      </c>
      <c r="C30" s="197">
        <f t="shared" si="9"/>
        <v>0</v>
      </c>
      <c r="D30" s="198">
        <f>D25*$B$30</f>
        <v>0</v>
      </c>
      <c r="E30" s="198">
        <f t="shared" ref="E30:O30" si="13">E25*$B$30</f>
        <v>0</v>
      </c>
      <c r="F30" s="198">
        <f t="shared" si="13"/>
        <v>0</v>
      </c>
      <c r="G30" s="198">
        <f t="shared" si="13"/>
        <v>0</v>
      </c>
      <c r="H30" s="198">
        <f t="shared" si="13"/>
        <v>0</v>
      </c>
      <c r="I30" s="198">
        <f t="shared" si="13"/>
        <v>0</v>
      </c>
      <c r="J30" s="198">
        <f t="shared" si="13"/>
        <v>0</v>
      </c>
      <c r="K30" s="198">
        <f t="shared" si="13"/>
        <v>0</v>
      </c>
      <c r="L30" s="198">
        <f t="shared" si="13"/>
        <v>0</v>
      </c>
      <c r="M30" s="198">
        <f t="shared" si="13"/>
        <v>0</v>
      </c>
      <c r="N30" s="198">
        <f t="shared" si="13"/>
        <v>0</v>
      </c>
      <c r="O30" s="199">
        <f t="shared" si="13"/>
        <v>0</v>
      </c>
    </row>
    <row r="31" spans="1:15" hidden="1" x14ac:dyDescent="0.2">
      <c r="A31" s="93" t="s">
        <v>29</v>
      </c>
      <c r="B31" s="196">
        <v>0</v>
      </c>
      <c r="C31" s="197">
        <f t="shared" si="9"/>
        <v>0</v>
      </c>
      <c r="D31" s="198">
        <f>D25*$B$31</f>
        <v>0</v>
      </c>
      <c r="E31" s="198">
        <f t="shared" ref="E31:O31" si="14">E25*$B$31</f>
        <v>0</v>
      </c>
      <c r="F31" s="198">
        <f t="shared" si="14"/>
        <v>0</v>
      </c>
      <c r="G31" s="198">
        <f t="shared" si="14"/>
        <v>0</v>
      </c>
      <c r="H31" s="198">
        <f t="shared" si="14"/>
        <v>0</v>
      </c>
      <c r="I31" s="198">
        <f t="shared" si="14"/>
        <v>0</v>
      </c>
      <c r="J31" s="198">
        <f t="shared" si="14"/>
        <v>0</v>
      </c>
      <c r="K31" s="198">
        <f t="shared" si="14"/>
        <v>0</v>
      </c>
      <c r="L31" s="198">
        <f t="shared" si="14"/>
        <v>0</v>
      </c>
      <c r="M31" s="198">
        <f t="shared" si="14"/>
        <v>0</v>
      </c>
      <c r="N31" s="198">
        <f t="shared" si="14"/>
        <v>0</v>
      </c>
      <c r="O31" s="199">
        <f t="shared" si="14"/>
        <v>0</v>
      </c>
    </row>
    <row r="32" spans="1:15" ht="13.5" hidden="1" thickBot="1" x14ac:dyDescent="0.25">
      <c r="A32" s="186" t="s">
        <v>19</v>
      </c>
      <c r="B32" s="147"/>
      <c r="C32" s="200">
        <f t="shared" si="9"/>
        <v>0</v>
      </c>
      <c r="D32" s="201">
        <f>SUM(D27:D31)</f>
        <v>0</v>
      </c>
      <c r="E32" s="201">
        <f t="shared" ref="E32:O32" si="15">SUM(E27:E31)</f>
        <v>0</v>
      </c>
      <c r="F32" s="201">
        <f t="shared" si="15"/>
        <v>0</v>
      </c>
      <c r="G32" s="201">
        <f t="shared" si="15"/>
        <v>0</v>
      </c>
      <c r="H32" s="201">
        <f t="shared" si="15"/>
        <v>0</v>
      </c>
      <c r="I32" s="201">
        <f t="shared" si="15"/>
        <v>0</v>
      </c>
      <c r="J32" s="201">
        <f t="shared" si="15"/>
        <v>0</v>
      </c>
      <c r="K32" s="201">
        <f t="shared" si="15"/>
        <v>0</v>
      </c>
      <c r="L32" s="201">
        <f t="shared" si="15"/>
        <v>0</v>
      </c>
      <c r="M32" s="201">
        <f t="shared" si="15"/>
        <v>0</v>
      </c>
      <c r="N32" s="201">
        <f t="shared" si="15"/>
        <v>0</v>
      </c>
      <c r="O32" s="202">
        <f t="shared" si="15"/>
        <v>0</v>
      </c>
    </row>
    <row r="33" spans="1:15" hidden="1" x14ac:dyDescent="0.2">
      <c r="A33" s="214" t="s">
        <v>30</v>
      </c>
      <c r="B33" s="160"/>
      <c r="C33" s="197">
        <f>(C25-C24)*B25</f>
        <v>0</v>
      </c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</row>
    <row r="34" spans="1:15" hidden="1" x14ac:dyDescent="0.2">
      <c r="A34" s="159"/>
      <c r="B34" s="160"/>
      <c r="C34" s="216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</row>
    <row r="35" spans="1:15" ht="13.5" hidden="1" thickBot="1" x14ac:dyDescent="0.25">
      <c r="A35" s="159"/>
      <c r="B35" s="160"/>
      <c r="C35" s="216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</row>
    <row r="36" spans="1:15" hidden="1" x14ac:dyDescent="0.2">
      <c r="A36" s="174" t="str">
        <f>Ventes!A12</f>
        <v>Produits C</v>
      </c>
      <c r="B36" s="175" t="s">
        <v>22</v>
      </c>
      <c r="C36" s="176" t="s">
        <v>4</v>
      </c>
      <c r="D36" s="177">
        <f>Ventes!F$9</f>
        <v>1</v>
      </c>
      <c r="E36" s="177">
        <f>Ventes!G$9</f>
        <v>2</v>
      </c>
      <c r="F36" s="177">
        <f>Ventes!H$9</f>
        <v>3</v>
      </c>
      <c r="G36" s="177">
        <f>Ventes!I$9</f>
        <v>4</v>
      </c>
      <c r="H36" s="177">
        <f>Ventes!J$9</f>
        <v>5</v>
      </c>
      <c r="I36" s="177">
        <f>Ventes!K$9</f>
        <v>6</v>
      </c>
      <c r="J36" s="177">
        <f>Ventes!L$9</f>
        <v>7</v>
      </c>
      <c r="K36" s="177">
        <f>Ventes!M$9</f>
        <v>8</v>
      </c>
      <c r="L36" s="177">
        <f>Ventes!N$9</f>
        <v>9</v>
      </c>
      <c r="M36" s="177">
        <f>Ventes!O$9</f>
        <v>10</v>
      </c>
      <c r="N36" s="177">
        <f>Ventes!P$9</f>
        <v>11</v>
      </c>
      <c r="O36" s="178">
        <f>Ventes!Q$9</f>
        <v>12</v>
      </c>
    </row>
    <row r="37" spans="1:15" ht="13.5" hidden="1" thickBot="1" x14ac:dyDescent="0.25">
      <c r="A37" s="204"/>
      <c r="B37" s="205"/>
      <c r="C37" s="206"/>
      <c r="D37" s="207"/>
      <c r="E37" s="207"/>
      <c r="F37" s="207"/>
      <c r="G37" s="207"/>
      <c r="H37" s="207"/>
      <c r="I37" s="207"/>
      <c r="J37" s="207"/>
      <c r="K37" s="207"/>
      <c r="L37" s="207"/>
      <c r="M37" s="207"/>
      <c r="N37" s="207"/>
      <c r="O37" s="208"/>
    </row>
    <row r="38" spans="1:15" hidden="1" x14ac:dyDescent="0.2">
      <c r="A38" s="184" t="s">
        <v>23</v>
      </c>
      <c r="B38" s="185"/>
      <c r="C38" s="190">
        <f>SUM(D38:O38)</f>
        <v>0</v>
      </c>
      <c r="D38" s="191">
        <f>Ventes!F12</f>
        <v>0</v>
      </c>
      <c r="E38" s="191">
        <f>Ventes!G12</f>
        <v>0</v>
      </c>
      <c r="F38" s="191">
        <f>Ventes!H12</f>
        <v>0</v>
      </c>
      <c r="G38" s="191">
        <f>Ventes!I12</f>
        <v>0</v>
      </c>
      <c r="H38" s="191">
        <f>Ventes!J12</f>
        <v>0</v>
      </c>
      <c r="I38" s="191">
        <f>Ventes!K12</f>
        <v>0</v>
      </c>
      <c r="J38" s="191">
        <f>Ventes!L12</f>
        <v>0</v>
      </c>
      <c r="K38" s="191">
        <f>Ventes!M12</f>
        <v>0</v>
      </c>
      <c r="L38" s="191">
        <f>Ventes!N12</f>
        <v>0</v>
      </c>
      <c r="M38" s="191">
        <f>Ventes!O12</f>
        <v>0</v>
      </c>
      <c r="N38" s="191">
        <f>Ventes!P12</f>
        <v>0</v>
      </c>
      <c r="O38" s="192">
        <f>Ventes!Q12</f>
        <v>0</v>
      </c>
    </row>
    <row r="39" spans="1:15" hidden="1" x14ac:dyDescent="0.2">
      <c r="A39" s="184" t="s">
        <v>24</v>
      </c>
      <c r="B39" s="195">
        <f>SUM(B41:B45)</f>
        <v>0</v>
      </c>
      <c r="C39" s="190">
        <f>SUM(D39:O39)</f>
        <v>0</v>
      </c>
      <c r="D39" s="193">
        <f t="shared" ref="D39:O39" si="16">D38</f>
        <v>0</v>
      </c>
      <c r="E39" s="193">
        <f t="shared" si="16"/>
        <v>0</v>
      </c>
      <c r="F39" s="193">
        <f t="shared" si="16"/>
        <v>0</v>
      </c>
      <c r="G39" s="193">
        <f t="shared" si="16"/>
        <v>0</v>
      </c>
      <c r="H39" s="193">
        <f t="shared" si="16"/>
        <v>0</v>
      </c>
      <c r="I39" s="193">
        <f t="shared" si="16"/>
        <v>0</v>
      </c>
      <c r="J39" s="193">
        <f t="shared" si="16"/>
        <v>0</v>
      </c>
      <c r="K39" s="193">
        <f t="shared" si="16"/>
        <v>0</v>
      </c>
      <c r="L39" s="193">
        <f t="shared" si="16"/>
        <v>0</v>
      </c>
      <c r="M39" s="193">
        <f t="shared" si="16"/>
        <v>0</v>
      </c>
      <c r="N39" s="193">
        <f t="shared" si="16"/>
        <v>0</v>
      </c>
      <c r="O39" s="194">
        <f t="shared" si="16"/>
        <v>0</v>
      </c>
    </row>
    <row r="40" spans="1:15" ht="6" hidden="1" customHeight="1" x14ac:dyDescent="0.2">
      <c r="A40" s="60"/>
      <c r="B40" s="62"/>
      <c r="C40" s="91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187"/>
    </row>
    <row r="41" spans="1:15" hidden="1" x14ac:dyDescent="0.2">
      <c r="A41" s="93" t="s">
        <v>25</v>
      </c>
      <c r="B41" s="196">
        <f>Ventes!C12*Questions!F30</f>
        <v>0</v>
      </c>
      <c r="C41" s="197">
        <f t="shared" ref="C41:C46" si="17">SUM(D41:O41)</f>
        <v>0</v>
      </c>
      <c r="D41" s="198">
        <f>D39*$B$41</f>
        <v>0</v>
      </c>
      <c r="E41" s="198">
        <f t="shared" ref="E41:O41" si="18">E39*$B$41</f>
        <v>0</v>
      </c>
      <c r="F41" s="198">
        <f t="shared" si="18"/>
        <v>0</v>
      </c>
      <c r="G41" s="198">
        <f t="shared" si="18"/>
        <v>0</v>
      </c>
      <c r="H41" s="198">
        <f t="shared" si="18"/>
        <v>0</v>
      </c>
      <c r="I41" s="198">
        <f t="shared" si="18"/>
        <v>0</v>
      </c>
      <c r="J41" s="198">
        <f t="shared" si="18"/>
        <v>0</v>
      </c>
      <c r="K41" s="198">
        <f t="shared" si="18"/>
        <v>0</v>
      </c>
      <c r="L41" s="198">
        <f t="shared" si="18"/>
        <v>0</v>
      </c>
      <c r="M41" s="198">
        <f t="shared" si="18"/>
        <v>0</v>
      </c>
      <c r="N41" s="198">
        <f t="shared" si="18"/>
        <v>0</v>
      </c>
      <c r="O41" s="199">
        <f t="shared" si="18"/>
        <v>0</v>
      </c>
    </row>
    <row r="42" spans="1:15" hidden="1" x14ac:dyDescent="0.2">
      <c r="A42" s="93" t="s">
        <v>26</v>
      </c>
      <c r="B42" s="196">
        <v>0</v>
      </c>
      <c r="C42" s="197">
        <f t="shared" si="17"/>
        <v>0</v>
      </c>
      <c r="D42" s="198">
        <f>D39*$B$42</f>
        <v>0</v>
      </c>
      <c r="E42" s="198">
        <f t="shared" ref="E42:O42" si="19">E39*$B$42</f>
        <v>0</v>
      </c>
      <c r="F42" s="198">
        <f t="shared" si="19"/>
        <v>0</v>
      </c>
      <c r="G42" s="198">
        <f t="shared" si="19"/>
        <v>0</v>
      </c>
      <c r="H42" s="198">
        <f t="shared" si="19"/>
        <v>0</v>
      </c>
      <c r="I42" s="198">
        <f t="shared" si="19"/>
        <v>0</v>
      </c>
      <c r="J42" s="198">
        <f t="shared" si="19"/>
        <v>0</v>
      </c>
      <c r="K42" s="198">
        <f t="shared" si="19"/>
        <v>0</v>
      </c>
      <c r="L42" s="198">
        <f t="shared" si="19"/>
        <v>0</v>
      </c>
      <c r="M42" s="198">
        <f t="shared" si="19"/>
        <v>0</v>
      </c>
      <c r="N42" s="198">
        <f t="shared" si="19"/>
        <v>0</v>
      </c>
      <c r="O42" s="199">
        <f t="shared" si="19"/>
        <v>0</v>
      </c>
    </row>
    <row r="43" spans="1:15" hidden="1" x14ac:dyDescent="0.2">
      <c r="A43" s="93" t="s">
        <v>27</v>
      </c>
      <c r="B43" s="196">
        <v>0</v>
      </c>
      <c r="C43" s="197">
        <f t="shared" si="17"/>
        <v>0</v>
      </c>
      <c r="D43" s="198">
        <f>D39*$B$43</f>
        <v>0</v>
      </c>
      <c r="E43" s="198">
        <f t="shared" ref="E43:O43" si="20">E39*$B$43</f>
        <v>0</v>
      </c>
      <c r="F43" s="198">
        <f t="shared" si="20"/>
        <v>0</v>
      </c>
      <c r="G43" s="198">
        <f t="shared" si="20"/>
        <v>0</v>
      </c>
      <c r="H43" s="198">
        <f t="shared" si="20"/>
        <v>0</v>
      </c>
      <c r="I43" s="198">
        <f t="shared" si="20"/>
        <v>0</v>
      </c>
      <c r="J43" s="198">
        <f t="shared" si="20"/>
        <v>0</v>
      </c>
      <c r="K43" s="198">
        <f t="shared" si="20"/>
        <v>0</v>
      </c>
      <c r="L43" s="198">
        <f t="shared" si="20"/>
        <v>0</v>
      </c>
      <c r="M43" s="198">
        <f t="shared" si="20"/>
        <v>0</v>
      </c>
      <c r="N43" s="198">
        <f t="shared" si="20"/>
        <v>0</v>
      </c>
      <c r="O43" s="199">
        <f t="shared" si="20"/>
        <v>0</v>
      </c>
    </row>
    <row r="44" spans="1:15" hidden="1" x14ac:dyDescent="0.2">
      <c r="A44" s="93" t="s">
        <v>28</v>
      </c>
      <c r="B44" s="196">
        <v>0</v>
      </c>
      <c r="C44" s="197">
        <f t="shared" si="17"/>
        <v>0</v>
      </c>
      <c r="D44" s="198">
        <f>D39*$B$44</f>
        <v>0</v>
      </c>
      <c r="E44" s="198">
        <f t="shared" ref="E44:O44" si="21">E39*$B$44</f>
        <v>0</v>
      </c>
      <c r="F44" s="198">
        <f t="shared" si="21"/>
        <v>0</v>
      </c>
      <c r="G44" s="198">
        <f t="shared" si="21"/>
        <v>0</v>
      </c>
      <c r="H44" s="198">
        <f t="shared" si="21"/>
        <v>0</v>
      </c>
      <c r="I44" s="198">
        <f t="shared" si="21"/>
        <v>0</v>
      </c>
      <c r="J44" s="198">
        <f t="shared" si="21"/>
        <v>0</v>
      </c>
      <c r="K44" s="198">
        <f t="shared" si="21"/>
        <v>0</v>
      </c>
      <c r="L44" s="198">
        <f t="shared" si="21"/>
        <v>0</v>
      </c>
      <c r="M44" s="198">
        <f t="shared" si="21"/>
        <v>0</v>
      </c>
      <c r="N44" s="198">
        <f t="shared" si="21"/>
        <v>0</v>
      </c>
      <c r="O44" s="199">
        <f t="shared" si="21"/>
        <v>0</v>
      </c>
    </row>
    <row r="45" spans="1:15" hidden="1" x14ac:dyDescent="0.2">
      <c r="A45" s="93" t="s">
        <v>29</v>
      </c>
      <c r="B45" s="196">
        <v>0</v>
      </c>
      <c r="C45" s="197">
        <f t="shared" si="17"/>
        <v>0</v>
      </c>
      <c r="D45" s="198">
        <f>D39*$B$45</f>
        <v>0</v>
      </c>
      <c r="E45" s="198">
        <f t="shared" ref="E45:O45" si="22">E39*$B$45</f>
        <v>0</v>
      </c>
      <c r="F45" s="198">
        <f t="shared" si="22"/>
        <v>0</v>
      </c>
      <c r="G45" s="198">
        <f t="shared" si="22"/>
        <v>0</v>
      </c>
      <c r="H45" s="198">
        <f t="shared" si="22"/>
        <v>0</v>
      </c>
      <c r="I45" s="198">
        <f t="shared" si="22"/>
        <v>0</v>
      </c>
      <c r="J45" s="198">
        <f t="shared" si="22"/>
        <v>0</v>
      </c>
      <c r="K45" s="198">
        <f t="shared" si="22"/>
        <v>0</v>
      </c>
      <c r="L45" s="198">
        <f t="shared" si="22"/>
        <v>0</v>
      </c>
      <c r="M45" s="198">
        <f t="shared" si="22"/>
        <v>0</v>
      </c>
      <c r="N45" s="198">
        <f t="shared" si="22"/>
        <v>0</v>
      </c>
      <c r="O45" s="199">
        <f t="shared" si="22"/>
        <v>0</v>
      </c>
    </row>
    <row r="46" spans="1:15" ht="13.5" hidden="1" thickBot="1" x14ac:dyDescent="0.25">
      <c r="A46" s="186" t="s">
        <v>19</v>
      </c>
      <c r="B46" s="147"/>
      <c r="C46" s="200">
        <f t="shared" si="17"/>
        <v>0</v>
      </c>
      <c r="D46" s="201">
        <f>SUM(D41:D45)</f>
        <v>0</v>
      </c>
      <c r="E46" s="201">
        <f t="shared" ref="E46:O46" si="23">SUM(E41:E45)</f>
        <v>0</v>
      </c>
      <c r="F46" s="201">
        <f t="shared" si="23"/>
        <v>0</v>
      </c>
      <c r="G46" s="201">
        <f t="shared" si="23"/>
        <v>0</v>
      </c>
      <c r="H46" s="201">
        <f t="shared" si="23"/>
        <v>0</v>
      </c>
      <c r="I46" s="201">
        <f t="shared" si="23"/>
        <v>0</v>
      </c>
      <c r="J46" s="201">
        <f t="shared" si="23"/>
        <v>0</v>
      </c>
      <c r="K46" s="201">
        <f t="shared" si="23"/>
        <v>0</v>
      </c>
      <c r="L46" s="201">
        <f t="shared" si="23"/>
        <v>0</v>
      </c>
      <c r="M46" s="201">
        <f t="shared" si="23"/>
        <v>0</v>
      </c>
      <c r="N46" s="201">
        <f t="shared" si="23"/>
        <v>0</v>
      </c>
      <c r="O46" s="202">
        <f t="shared" si="23"/>
        <v>0</v>
      </c>
    </row>
    <row r="47" spans="1:15" hidden="1" x14ac:dyDescent="0.2">
      <c r="A47" s="214" t="s">
        <v>30</v>
      </c>
      <c r="B47" s="160"/>
      <c r="C47" s="197">
        <f>(C39-C38)*B39</f>
        <v>0</v>
      </c>
      <c r="D47" s="215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5"/>
    </row>
    <row r="48" spans="1:15" hidden="1" x14ac:dyDescent="0.2">
      <c r="A48" s="159"/>
      <c r="B48" s="160"/>
      <c r="C48" s="216"/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</row>
    <row r="49" spans="1:15" ht="13.5" hidden="1" thickBot="1" x14ac:dyDescent="0.25">
      <c r="A49" s="159"/>
      <c r="B49" s="160"/>
      <c r="C49" s="216"/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</row>
    <row r="50" spans="1:15" hidden="1" x14ac:dyDescent="0.2">
      <c r="A50" s="174" t="str">
        <f>Ventes!A13</f>
        <v>Produits D</v>
      </c>
      <c r="B50" s="175" t="s">
        <v>22</v>
      </c>
      <c r="C50" s="176" t="s">
        <v>4</v>
      </c>
      <c r="D50" s="177">
        <f>Ventes!F$9</f>
        <v>1</v>
      </c>
      <c r="E50" s="177">
        <f>Ventes!G$9</f>
        <v>2</v>
      </c>
      <c r="F50" s="177">
        <f>Ventes!H$9</f>
        <v>3</v>
      </c>
      <c r="G50" s="177">
        <f>Ventes!I$9</f>
        <v>4</v>
      </c>
      <c r="H50" s="177">
        <f>Ventes!J$9</f>
        <v>5</v>
      </c>
      <c r="I50" s="177">
        <f>Ventes!K$9</f>
        <v>6</v>
      </c>
      <c r="J50" s="177">
        <f>Ventes!L$9</f>
        <v>7</v>
      </c>
      <c r="K50" s="177">
        <f>Ventes!M$9</f>
        <v>8</v>
      </c>
      <c r="L50" s="177">
        <f>Ventes!N$9</f>
        <v>9</v>
      </c>
      <c r="M50" s="177">
        <f>Ventes!O$9</f>
        <v>10</v>
      </c>
      <c r="N50" s="177">
        <f>Ventes!P$9</f>
        <v>11</v>
      </c>
      <c r="O50" s="178">
        <f>Ventes!Q$9</f>
        <v>12</v>
      </c>
    </row>
    <row r="51" spans="1:15" ht="13.5" hidden="1" thickBot="1" x14ac:dyDescent="0.25">
      <c r="A51" s="204"/>
      <c r="B51" s="205"/>
      <c r="C51" s="206"/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8"/>
    </row>
    <row r="52" spans="1:15" hidden="1" x14ac:dyDescent="0.2">
      <c r="A52" s="184" t="s">
        <v>23</v>
      </c>
      <c r="B52" s="185"/>
      <c r="C52" s="190">
        <f>SUM(D52:O52)</f>
        <v>0</v>
      </c>
      <c r="D52" s="191">
        <f>Ventes!F13</f>
        <v>0</v>
      </c>
      <c r="E52" s="191">
        <f>Ventes!G13</f>
        <v>0</v>
      </c>
      <c r="F52" s="191">
        <f>Ventes!H13</f>
        <v>0</v>
      </c>
      <c r="G52" s="191">
        <f>Ventes!I13</f>
        <v>0</v>
      </c>
      <c r="H52" s="191">
        <f>Ventes!J13</f>
        <v>0</v>
      </c>
      <c r="I52" s="191">
        <f>Ventes!K13</f>
        <v>0</v>
      </c>
      <c r="J52" s="191">
        <f>Ventes!L13</f>
        <v>0</v>
      </c>
      <c r="K52" s="191">
        <f>Ventes!M13</f>
        <v>0</v>
      </c>
      <c r="L52" s="191">
        <f>Ventes!N13</f>
        <v>0</v>
      </c>
      <c r="M52" s="191">
        <f>Ventes!O13</f>
        <v>0</v>
      </c>
      <c r="N52" s="191">
        <f>Ventes!P13</f>
        <v>0</v>
      </c>
      <c r="O52" s="192">
        <f>Ventes!Q13</f>
        <v>0</v>
      </c>
    </row>
    <row r="53" spans="1:15" hidden="1" x14ac:dyDescent="0.2">
      <c r="A53" s="184" t="s">
        <v>24</v>
      </c>
      <c r="B53" s="195">
        <f>SUM(B55:B59)</f>
        <v>0</v>
      </c>
      <c r="C53" s="190">
        <f>SUM(D53:O53)</f>
        <v>0</v>
      </c>
      <c r="D53" s="193">
        <f t="shared" ref="D53:O53" si="24">D52</f>
        <v>0</v>
      </c>
      <c r="E53" s="193">
        <f t="shared" si="24"/>
        <v>0</v>
      </c>
      <c r="F53" s="193">
        <f t="shared" si="24"/>
        <v>0</v>
      </c>
      <c r="G53" s="193">
        <f t="shared" si="24"/>
        <v>0</v>
      </c>
      <c r="H53" s="193">
        <f t="shared" si="24"/>
        <v>0</v>
      </c>
      <c r="I53" s="193">
        <f t="shared" si="24"/>
        <v>0</v>
      </c>
      <c r="J53" s="193">
        <f t="shared" si="24"/>
        <v>0</v>
      </c>
      <c r="K53" s="193">
        <f t="shared" si="24"/>
        <v>0</v>
      </c>
      <c r="L53" s="193">
        <f t="shared" si="24"/>
        <v>0</v>
      </c>
      <c r="M53" s="193">
        <f t="shared" si="24"/>
        <v>0</v>
      </c>
      <c r="N53" s="193">
        <f t="shared" si="24"/>
        <v>0</v>
      </c>
      <c r="O53" s="194">
        <f t="shared" si="24"/>
        <v>0</v>
      </c>
    </row>
    <row r="54" spans="1:15" ht="6" hidden="1" customHeight="1" x14ac:dyDescent="0.2">
      <c r="A54" s="60"/>
      <c r="B54" s="62"/>
      <c r="C54" s="91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187"/>
    </row>
    <row r="55" spans="1:15" hidden="1" x14ac:dyDescent="0.2">
      <c r="A55" s="93" t="s">
        <v>25</v>
      </c>
      <c r="B55" s="196">
        <f>Ventes!C13*Questions!H30</f>
        <v>0</v>
      </c>
      <c r="C55" s="197">
        <f t="shared" ref="C55:C60" si="25">SUM(D55:O55)</f>
        <v>0</v>
      </c>
      <c r="D55" s="198">
        <f>D53*$B$55</f>
        <v>0</v>
      </c>
      <c r="E55" s="198">
        <f t="shared" ref="E55:O55" si="26">E53*$B$55</f>
        <v>0</v>
      </c>
      <c r="F55" s="198">
        <f t="shared" si="26"/>
        <v>0</v>
      </c>
      <c r="G55" s="198">
        <f t="shared" si="26"/>
        <v>0</v>
      </c>
      <c r="H55" s="198">
        <f t="shared" si="26"/>
        <v>0</v>
      </c>
      <c r="I55" s="198">
        <f t="shared" si="26"/>
        <v>0</v>
      </c>
      <c r="J55" s="198">
        <f t="shared" si="26"/>
        <v>0</v>
      </c>
      <c r="K55" s="198">
        <f t="shared" si="26"/>
        <v>0</v>
      </c>
      <c r="L55" s="198">
        <f t="shared" si="26"/>
        <v>0</v>
      </c>
      <c r="M55" s="198">
        <f t="shared" si="26"/>
        <v>0</v>
      </c>
      <c r="N55" s="198">
        <f t="shared" si="26"/>
        <v>0</v>
      </c>
      <c r="O55" s="199">
        <f t="shared" si="26"/>
        <v>0</v>
      </c>
    </row>
    <row r="56" spans="1:15" hidden="1" x14ac:dyDescent="0.2">
      <c r="A56" s="93" t="s">
        <v>26</v>
      </c>
      <c r="B56" s="196">
        <v>0</v>
      </c>
      <c r="C56" s="197">
        <f t="shared" si="25"/>
        <v>0</v>
      </c>
      <c r="D56" s="198">
        <f>D53*$B$56</f>
        <v>0</v>
      </c>
      <c r="E56" s="198">
        <f t="shared" ref="E56:O56" si="27">E53*$B$56</f>
        <v>0</v>
      </c>
      <c r="F56" s="198">
        <f t="shared" si="27"/>
        <v>0</v>
      </c>
      <c r="G56" s="198">
        <f t="shared" si="27"/>
        <v>0</v>
      </c>
      <c r="H56" s="198">
        <f t="shared" si="27"/>
        <v>0</v>
      </c>
      <c r="I56" s="198">
        <f t="shared" si="27"/>
        <v>0</v>
      </c>
      <c r="J56" s="198">
        <f t="shared" si="27"/>
        <v>0</v>
      </c>
      <c r="K56" s="198">
        <f t="shared" si="27"/>
        <v>0</v>
      </c>
      <c r="L56" s="198">
        <f t="shared" si="27"/>
        <v>0</v>
      </c>
      <c r="M56" s="198">
        <f t="shared" si="27"/>
        <v>0</v>
      </c>
      <c r="N56" s="198">
        <f t="shared" si="27"/>
        <v>0</v>
      </c>
      <c r="O56" s="199">
        <f t="shared" si="27"/>
        <v>0</v>
      </c>
    </row>
    <row r="57" spans="1:15" hidden="1" x14ac:dyDescent="0.2">
      <c r="A57" s="93" t="s">
        <v>27</v>
      </c>
      <c r="B57" s="196">
        <v>0</v>
      </c>
      <c r="C57" s="197">
        <f t="shared" si="25"/>
        <v>0</v>
      </c>
      <c r="D57" s="198">
        <f>D53*$B$57</f>
        <v>0</v>
      </c>
      <c r="E57" s="198">
        <f t="shared" ref="E57:O57" si="28">E53*$B$57</f>
        <v>0</v>
      </c>
      <c r="F57" s="198">
        <f t="shared" si="28"/>
        <v>0</v>
      </c>
      <c r="G57" s="198">
        <f t="shared" si="28"/>
        <v>0</v>
      </c>
      <c r="H57" s="198">
        <f t="shared" si="28"/>
        <v>0</v>
      </c>
      <c r="I57" s="198">
        <f t="shared" si="28"/>
        <v>0</v>
      </c>
      <c r="J57" s="198">
        <f t="shared" si="28"/>
        <v>0</v>
      </c>
      <c r="K57" s="198">
        <f t="shared" si="28"/>
        <v>0</v>
      </c>
      <c r="L57" s="198">
        <f t="shared" si="28"/>
        <v>0</v>
      </c>
      <c r="M57" s="198">
        <f t="shared" si="28"/>
        <v>0</v>
      </c>
      <c r="N57" s="198">
        <f t="shared" si="28"/>
        <v>0</v>
      </c>
      <c r="O57" s="199">
        <f t="shared" si="28"/>
        <v>0</v>
      </c>
    </row>
    <row r="58" spans="1:15" hidden="1" x14ac:dyDescent="0.2">
      <c r="A58" s="93" t="s">
        <v>28</v>
      </c>
      <c r="B58" s="196">
        <v>0</v>
      </c>
      <c r="C58" s="197">
        <f t="shared" si="25"/>
        <v>0</v>
      </c>
      <c r="D58" s="198">
        <f>D53*$B$58</f>
        <v>0</v>
      </c>
      <c r="E58" s="198">
        <f t="shared" ref="E58:O58" si="29">E53*$B$58</f>
        <v>0</v>
      </c>
      <c r="F58" s="198">
        <f t="shared" si="29"/>
        <v>0</v>
      </c>
      <c r="G58" s="198">
        <f t="shared" si="29"/>
        <v>0</v>
      </c>
      <c r="H58" s="198">
        <f t="shared" si="29"/>
        <v>0</v>
      </c>
      <c r="I58" s="198">
        <f t="shared" si="29"/>
        <v>0</v>
      </c>
      <c r="J58" s="198">
        <f t="shared" si="29"/>
        <v>0</v>
      </c>
      <c r="K58" s="198">
        <f t="shared" si="29"/>
        <v>0</v>
      </c>
      <c r="L58" s="198">
        <f t="shared" si="29"/>
        <v>0</v>
      </c>
      <c r="M58" s="198">
        <f t="shared" si="29"/>
        <v>0</v>
      </c>
      <c r="N58" s="198">
        <f t="shared" si="29"/>
        <v>0</v>
      </c>
      <c r="O58" s="199">
        <f t="shared" si="29"/>
        <v>0</v>
      </c>
    </row>
    <row r="59" spans="1:15" hidden="1" x14ac:dyDescent="0.2">
      <c r="A59" s="93" t="s">
        <v>29</v>
      </c>
      <c r="B59" s="196">
        <v>0</v>
      </c>
      <c r="C59" s="197">
        <f t="shared" si="25"/>
        <v>0</v>
      </c>
      <c r="D59" s="198">
        <f>D53*$B$59</f>
        <v>0</v>
      </c>
      <c r="E59" s="198">
        <f t="shared" ref="E59:O59" si="30">E53*$B$59</f>
        <v>0</v>
      </c>
      <c r="F59" s="198">
        <f t="shared" si="30"/>
        <v>0</v>
      </c>
      <c r="G59" s="198">
        <f t="shared" si="30"/>
        <v>0</v>
      </c>
      <c r="H59" s="198">
        <f t="shared" si="30"/>
        <v>0</v>
      </c>
      <c r="I59" s="198">
        <f t="shared" si="30"/>
        <v>0</v>
      </c>
      <c r="J59" s="198">
        <f t="shared" si="30"/>
        <v>0</v>
      </c>
      <c r="K59" s="198">
        <f t="shared" si="30"/>
        <v>0</v>
      </c>
      <c r="L59" s="198">
        <f t="shared" si="30"/>
        <v>0</v>
      </c>
      <c r="M59" s="198">
        <f t="shared" si="30"/>
        <v>0</v>
      </c>
      <c r="N59" s="198">
        <f t="shared" si="30"/>
        <v>0</v>
      </c>
      <c r="O59" s="199">
        <f t="shared" si="30"/>
        <v>0</v>
      </c>
    </row>
    <row r="60" spans="1:15" ht="13.5" hidden="1" thickBot="1" x14ac:dyDescent="0.25">
      <c r="A60" s="186" t="s">
        <v>19</v>
      </c>
      <c r="B60" s="147"/>
      <c r="C60" s="200">
        <f t="shared" si="25"/>
        <v>0</v>
      </c>
      <c r="D60" s="201">
        <f>SUM(D55:D59)</f>
        <v>0</v>
      </c>
      <c r="E60" s="201">
        <f t="shared" ref="E60:O60" si="31">SUM(E55:E59)</f>
        <v>0</v>
      </c>
      <c r="F60" s="201">
        <f t="shared" si="31"/>
        <v>0</v>
      </c>
      <c r="G60" s="201">
        <f t="shared" si="31"/>
        <v>0</v>
      </c>
      <c r="H60" s="201">
        <f t="shared" si="31"/>
        <v>0</v>
      </c>
      <c r="I60" s="201">
        <f t="shared" si="31"/>
        <v>0</v>
      </c>
      <c r="J60" s="201">
        <f t="shared" si="31"/>
        <v>0</v>
      </c>
      <c r="K60" s="201">
        <f t="shared" si="31"/>
        <v>0</v>
      </c>
      <c r="L60" s="201">
        <f t="shared" si="31"/>
        <v>0</v>
      </c>
      <c r="M60" s="201">
        <f t="shared" si="31"/>
        <v>0</v>
      </c>
      <c r="N60" s="201">
        <f t="shared" si="31"/>
        <v>0</v>
      </c>
      <c r="O60" s="202">
        <f t="shared" si="31"/>
        <v>0</v>
      </c>
    </row>
    <row r="61" spans="1:15" hidden="1" x14ac:dyDescent="0.2">
      <c r="A61" s="214" t="s">
        <v>30</v>
      </c>
      <c r="B61" s="160"/>
      <c r="C61" s="197">
        <f>(C53-C52)*B53</f>
        <v>0</v>
      </c>
      <c r="D61" s="215"/>
      <c r="E61" s="215"/>
      <c r="F61" s="215"/>
      <c r="G61" s="215"/>
      <c r="H61" s="215"/>
      <c r="I61" s="215"/>
      <c r="J61" s="215"/>
      <c r="K61" s="215"/>
      <c r="L61" s="215"/>
      <c r="M61" s="215"/>
      <c r="N61" s="215"/>
      <c r="O61" s="215"/>
    </row>
    <row r="62" spans="1:15" hidden="1" x14ac:dyDescent="0.2">
      <c r="A62" s="159"/>
      <c r="B62" s="160"/>
      <c r="C62" s="216"/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</row>
    <row r="63" spans="1:15" ht="13.5" hidden="1" thickBot="1" x14ac:dyDescent="0.25">
      <c r="A63" s="159"/>
      <c r="B63" s="160"/>
      <c r="C63" s="216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</row>
    <row r="64" spans="1:15" hidden="1" x14ac:dyDescent="0.2">
      <c r="A64" s="174" t="str">
        <f>Ventes!A14</f>
        <v>Produits E</v>
      </c>
      <c r="B64" s="175" t="s">
        <v>22</v>
      </c>
      <c r="C64" s="176" t="s">
        <v>4</v>
      </c>
      <c r="D64" s="177">
        <f>Ventes!F$9</f>
        <v>1</v>
      </c>
      <c r="E64" s="177">
        <f>Ventes!G$9</f>
        <v>2</v>
      </c>
      <c r="F64" s="177">
        <f>Ventes!H$9</f>
        <v>3</v>
      </c>
      <c r="G64" s="177">
        <f>Ventes!I$9</f>
        <v>4</v>
      </c>
      <c r="H64" s="177">
        <f>Ventes!J$9</f>
        <v>5</v>
      </c>
      <c r="I64" s="177">
        <f>Ventes!K$9</f>
        <v>6</v>
      </c>
      <c r="J64" s="177">
        <f>Ventes!L$9</f>
        <v>7</v>
      </c>
      <c r="K64" s="177">
        <f>Ventes!M$9</f>
        <v>8</v>
      </c>
      <c r="L64" s="177">
        <f>Ventes!N$9</f>
        <v>9</v>
      </c>
      <c r="M64" s="177">
        <f>Ventes!O$9</f>
        <v>10</v>
      </c>
      <c r="N64" s="177">
        <f>Ventes!P$9</f>
        <v>11</v>
      </c>
      <c r="O64" s="178">
        <f>Ventes!Q$9</f>
        <v>12</v>
      </c>
    </row>
    <row r="65" spans="1:15" ht="13.5" hidden="1" thickBot="1" x14ac:dyDescent="0.25">
      <c r="A65" s="204"/>
      <c r="B65" s="205"/>
      <c r="C65" s="206"/>
      <c r="D65" s="207"/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8"/>
    </row>
    <row r="66" spans="1:15" hidden="1" x14ac:dyDescent="0.2">
      <c r="A66" s="184" t="s">
        <v>23</v>
      </c>
      <c r="B66" s="185"/>
      <c r="C66" s="190">
        <f>SUM(D66:O66)</f>
        <v>0</v>
      </c>
      <c r="D66" s="191">
        <f>Ventes!F14</f>
        <v>0</v>
      </c>
      <c r="E66" s="191">
        <f>Ventes!G14</f>
        <v>0</v>
      </c>
      <c r="F66" s="191">
        <f>Ventes!H14</f>
        <v>0</v>
      </c>
      <c r="G66" s="191">
        <f>Ventes!I14</f>
        <v>0</v>
      </c>
      <c r="H66" s="191">
        <f>Ventes!J14</f>
        <v>0</v>
      </c>
      <c r="I66" s="191">
        <f>Ventes!K14</f>
        <v>0</v>
      </c>
      <c r="J66" s="191">
        <f>Ventes!L14</f>
        <v>0</v>
      </c>
      <c r="K66" s="191">
        <f>Ventes!M14</f>
        <v>0</v>
      </c>
      <c r="L66" s="191">
        <f>Ventes!N14</f>
        <v>0</v>
      </c>
      <c r="M66" s="191">
        <f>Ventes!O14</f>
        <v>0</v>
      </c>
      <c r="N66" s="191">
        <f>Ventes!P14</f>
        <v>0</v>
      </c>
      <c r="O66" s="192">
        <f>Ventes!Q14</f>
        <v>0</v>
      </c>
    </row>
    <row r="67" spans="1:15" hidden="1" x14ac:dyDescent="0.2">
      <c r="A67" s="184" t="s">
        <v>24</v>
      </c>
      <c r="B67" s="195">
        <f>SUM(B69:B73)</f>
        <v>0</v>
      </c>
      <c r="C67" s="190">
        <f>SUM(D67:O67)</f>
        <v>0</v>
      </c>
      <c r="D67" s="193">
        <f t="shared" ref="D67:O67" si="32">D66</f>
        <v>0</v>
      </c>
      <c r="E67" s="193">
        <f t="shared" si="32"/>
        <v>0</v>
      </c>
      <c r="F67" s="193">
        <f t="shared" si="32"/>
        <v>0</v>
      </c>
      <c r="G67" s="193">
        <f t="shared" si="32"/>
        <v>0</v>
      </c>
      <c r="H67" s="193">
        <f t="shared" si="32"/>
        <v>0</v>
      </c>
      <c r="I67" s="193">
        <f t="shared" si="32"/>
        <v>0</v>
      </c>
      <c r="J67" s="193">
        <f t="shared" si="32"/>
        <v>0</v>
      </c>
      <c r="K67" s="193">
        <f t="shared" si="32"/>
        <v>0</v>
      </c>
      <c r="L67" s="193">
        <f t="shared" si="32"/>
        <v>0</v>
      </c>
      <c r="M67" s="193">
        <f t="shared" si="32"/>
        <v>0</v>
      </c>
      <c r="N67" s="193">
        <f t="shared" si="32"/>
        <v>0</v>
      </c>
      <c r="O67" s="194">
        <f t="shared" si="32"/>
        <v>0</v>
      </c>
    </row>
    <row r="68" spans="1:15" ht="6" hidden="1" customHeight="1" x14ac:dyDescent="0.2">
      <c r="A68" s="60"/>
      <c r="B68" s="62"/>
      <c r="C68" s="91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187"/>
    </row>
    <row r="69" spans="1:15" hidden="1" x14ac:dyDescent="0.2">
      <c r="A69" s="93" t="s">
        <v>25</v>
      </c>
      <c r="B69" s="141">
        <f>Ventes!C14*Questions!J30</f>
        <v>0</v>
      </c>
      <c r="C69" s="197">
        <f t="shared" ref="C69:C74" si="33">SUM(D69:O69)</f>
        <v>0</v>
      </c>
      <c r="D69" s="198">
        <f>D67*$B$69</f>
        <v>0</v>
      </c>
      <c r="E69" s="198">
        <f t="shared" ref="E69:O69" si="34">E67*$B$69</f>
        <v>0</v>
      </c>
      <c r="F69" s="198">
        <f t="shared" si="34"/>
        <v>0</v>
      </c>
      <c r="G69" s="198">
        <f t="shared" si="34"/>
        <v>0</v>
      </c>
      <c r="H69" s="198">
        <f t="shared" si="34"/>
        <v>0</v>
      </c>
      <c r="I69" s="198">
        <f t="shared" si="34"/>
        <v>0</v>
      </c>
      <c r="J69" s="198">
        <f t="shared" si="34"/>
        <v>0</v>
      </c>
      <c r="K69" s="198">
        <f t="shared" si="34"/>
        <v>0</v>
      </c>
      <c r="L69" s="198">
        <f t="shared" si="34"/>
        <v>0</v>
      </c>
      <c r="M69" s="198">
        <f t="shared" si="34"/>
        <v>0</v>
      </c>
      <c r="N69" s="198">
        <f t="shared" si="34"/>
        <v>0</v>
      </c>
      <c r="O69" s="199">
        <f t="shared" si="34"/>
        <v>0</v>
      </c>
    </row>
    <row r="70" spans="1:15" hidden="1" x14ac:dyDescent="0.2">
      <c r="A70" s="93" t="s">
        <v>26</v>
      </c>
      <c r="B70" s="196">
        <v>0</v>
      </c>
      <c r="C70" s="197">
        <f t="shared" si="33"/>
        <v>0</v>
      </c>
      <c r="D70" s="198">
        <f>D67*$B$70</f>
        <v>0</v>
      </c>
      <c r="E70" s="198">
        <f t="shared" ref="E70:O70" si="35">E67*$B$70</f>
        <v>0</v>
      </c>
      <c r="F70" s="198">
        <f t="shared" si="35"/>
        <v>0</v>
      </c>
      <c r="G70" s="198">
        <f t="shared" si="35"/>
        <v>0</v>
      </c>
      <c r="H70" s="198">
        <f t="shared" si="35"/>
        <v>0</v>
      </c>
      <c r="I70" s="198">
        <f t="shared" si="35"/>
        <v>0</v>
      </c>
      <c r="J70" s="198">
        <f t="shared" si="35"/>
        <v>0</v>
      </c>
      <c r="K70" s="198">
        <f t="shared" si="35"/>
        <v>0</v>
      </c>
      <c r="L70" s="198">
        <f t="shared" si="35"/>
        <v>0</v>
      </c>
      <c r="M70" s="198">
        <f t="shared" si="35"/>
        <v>0</v>
      </c>
      <c r="N70" s="198">
        <f t="shared" si="35"/>
        <v>0</v>
      </c>
      <c r="O70" s="199">
        <f t="shared" si="35"/>
        <v>0</v>
      </c>
    </row>
    <row r="71" spans="1:15" hidden="1" x14ac:dyDescent="0.2">
      <c r="A71" s="93" t="s">
        <v>27</v>
      </c>
      <c r="B71" s="196">
        <v>0</v>
      </c>
      <c r="C71" s="197">
        <f t="shared" si="33"/>
        <v>0</v>
      </c>
      <c r="D71" s="198">
        <f>D67*$B$71</f>
        <v>0</v>
      </c>
      <c r="E71" s="198">
        <f t="shared" ref="E71:O71" si="36">E67*$B$71</f>
        <v>0</v>
      </c>
      <c r="F71" s="198">
        <f t="shared" si="36"/>
        <v>0</v>
      </c>
      <c r="G71" s="198">
        <f t="shared" si="36"/>
        <v>0</v>
      </c>
      <c r="H71" s="198">
        <f t="shared" si="36"/>
        <v>0</v>
      </c>
      <c r="I71" s="198">
        <f t="shared" si="36"/>
        <v>0</v>
      </c>
      <c r="J71" s="198">
        <f t="shared" si="36"/>
        <v>0</v>
      </c>
      <c r="K71" s="198">
        <f t="shared" si="36"/>
        <v>0</v>
      </c>
      <c r="L71" s="198">
        <f t="shared" si="36"/>
        <v>0</v>
      </c>
      <c r="M71" s="198">
        <f t="shared" si="36"/>
        <v>0</v>
      </c>
      <c r="N71" s="198">
        <f t="shared" si="36"/>
        <v>0</v>
      </c>
      <c r="O71" s="199">
        <f t="shared" si="36"/>
        <v>0</v>
      </c>
    </row>
    <row r="72" spans="1:15" hidden="1" x14ac:dyDescent="0.2">
      <c r="A72" s="93" t="s">
        <v>28</v>
      </c>
      <c r="B72" s="196">
        <v>0</v>
      </c>
      <c r="C72" s="197">
        <f t="shared" si="33"/>
        <v>0</v>
      </c>
      <c r="D72" s="198">
        <f>D67*$B$72</f>
        <v>0</v>
      </c>
      <c r="E72" s="198">
        <f t="shared" ref="E72:O72" si="37">E67*$B$72</f>
        <v>0</v>
      </c>
      <c r="F72" s="198">
        <f t="shared" si="37"/>
        <v>0</v>
      </c>
      <c r="G72" s="198">
        <f t="shared" si="37"/>
        <v>0</v>
      </c>
      <c r="H72" s="198">
        <f t="shared" si="37"/>
        <v>0</v>
      </c>
      <c r="I72" s="198">
        <f t="shared" si="37"/>
        <v>0</v>
      </c>
      <c r="J72" s="198">
        <f t="shared" si="37"/>
        <v>0</v>
      </c>
      <c r="K72" s="198">
        <f t="shared" si="37"/>
        <v>0</v>
      </c>
      <c r="L72" s="198">
        <f t="shared" si="37"/>
        <v>0</v>
      </c>
      <c r="M72" s="198">
        <f t="shared" si="37"/>
        <v>0</v>
      </c>
      <c r="N72" s="198">
        <f t="shared" si="37"/>
        <v>0</v>
      </c>
      <c r="O72" s="199">
        <f t="shared" si="37"/>
        <v>0</v>
      </c>
    </row>
    <row r="73" spans="1:15" hidden="1" x14ac:dyDescent="0.2">
      <c r="A73" s="93" t="s">
        <v>29</v>
      </c>
      <c r="B73" s="196">
        <v>0</v>
      </c>
      <c r="C73" s="197">
        <f t="shared" si="33"/>
        <v>0</v>
      </c>
      <c r="D73" s="198">
        <f>D67*$B$73</f>
        <v>0</v>
      </c>
      <c r="E73" s="198">
        <f t="shared" ref="E73:O73" si="38">E67*$B$73</f>
        <v>0</v>
      </c>
      <c r="F73" s="198">
        <f t="shared" si="38"/>
        <v>0</v>
      </c>
      <c r="G73" s="198">
        <f t="shared" si="38"/>
        <v>0</v>
      </c>
      <c r="H73" s="198">
        <f t="shared" si="38"/>
        <v>0</v>
      </c>
      <c r="I73" s="198">
        <f t="shared" si="38"/>
        <v>0</v>
      </c>
      <c r="J73" s="198">
        <f t="shared" si="38"/>
        <v>0</v>
      </c>
      <c r="K73" s="198">
        <f t="shared" si="38"/>
        <v>0</v>
      </c>
      <c r="L73" s="198">
        <f t="shared" si="38"/>
        <v>0</v>
      </c>
      <c r="M73" s="198">
        <f t="shared" si="38"/>
        <v>0</v>
      </c>
      <c r="N73" s="198">
        <f t="shared" si="38"/>
        <v>0</v>
      </c>
      <c r="O73" s="199">
        <f t="shared" si="38"/>
        <v>0</v>
      </c>
    </row>
    <row r="74" spans="1:15" ht="13.5" hidden="1" thickBot="1" x14ac:dyDescent="0.25">
      <c r="A74" s="186" t="s">
        <v>19</v>
      </c>
      <c r="B74" s="147"/>
      <c r="C74" s="200">
        <f t="shared" si="33"/>
        <v>0</v>
      </c>
      <c r="D74" s="201">
        <f>SUM(D69:D73)</f>
        <v>0</v>
      </c>
      <c r="E74" s="201">
        <f t="shared" ref="E74:O74" si="39">SUM(E69:E73)</f>
        <v>0</v>
      </c>
      <c r="F74" s="201">
        <f t="shared" si="39"/>
        <v>0</v>
      </c>
      <c r="G74" s="201">
        <f t="shared" si="39"/>
        <v>0</v>
      </c>
      <c r="H74" s="201">
        <f t="shared" si="39"/>
        <v>0</v>
      </c>
      <c r="I74" s="201">
        <f t="shared" si="39"/>
        <v>0</v>
      </c>
      <c r="J74" s="201">
        <f t="shared" si="39"/>
        <v>0</v>
      </c>
      <c r="K74" s="201">
        <f t="shared" si="39"/>
        <v>0</v>
      </c>
      <c r="L74" s="201">
        <f t="shared" si="39"/>
        <v>0</v>
      </c>
      <c r="M74" s="201">
        <f t="shared" si="39"/>
        <v>0</v>
      </c>
      <c r="N74" s="201">
        <f t="shared" si="39"/>
        <v>0</v>
      </c>
      <c r="O74" s="202">
        <f t="shared" si="39"/>
        <v>0</v>
      </c>
    </row>
    <row r="75" spans="1:15" hidden="1" x14ac:dyDescent="0.2">
      <c r="A75" s="87" t="s">
        <v>30</v>
      </c>
      <c r="B75" s="62"/>
      <c r="C75" s="197">
        <f>(C67-C66)*B67</f>
        <v>0</v>
      </c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</row>
    <row r="76" spans="1:15" hidden="1" x14ac:dyDescent="0.2">
      <c r="A76" s="159"/>
      <c r="B76" s="160"/>
      <c r="C76" s="216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</row>
    <row r="77" spans="1:15" ht="13.5" hidden="1" thickBot="1" x14ac:dyDescent="0.25">
      <c r="A77" s="159"/>
      <c r="B77" s="160"/>
      <c r="C77" s="216"/>
      <c r="D77" s="160"/>
      <c r="E77" s="160"/>
      <c r="F77" s="160"/>
      <c r="G77" s="160"/>
      <c r="H77" s="160"/>
      <c r="I77" s="160"/>
      <c r="J77" s="160"/>
      <c r="K77" s="160"/>
      <c r="L77" s="160"/>
      <c r="M77" s="160"/>
      <c r="N77" s="160"/>
      <c r="O77" s="160"/>
    </row>
    <row r="78" spans="1:15" hidden="1" x14ac:dyDescent="0.2">
      <c r="A78" s="209" t="s">
        <v>31</v>
      </c>
      <c r="B78" s="210"/>
      <c r="C78" s="176" t="s">
        <v>4</v>
      </c>
      <c r="D78" s="177">
        <f>Ventes!F$9</f>
        <v>1</v>
      </c>
      <c r="E78" s="177">
        <f>Ventes!G$9</f>
        <v>2</v>
      </c>
      <c r="F78" s="177">
        <f>Ventes!H$9</f>
        <v>3</v>
      </c>
      <c r="G78" s="177">
        <f>Ventes!I$9</f>
        <v>4</v>
      </c>
      <c r="H78" s="177">
        <f>Ventes!J$9</f>
        <v>5</v>
      </c>
      <c r="I78" s="177">
        <f>Ventes!K$9</f>
        <v>6</v>
      </c>
      <c r="J78" s="177">
        <f>Ventes!L$9</f>
        <v>7</v>
      </c>
      <c r="K78" s="177">
        <f>Ventes!M$9</f>
        <v>8</v>
      </c>
      <c r="L78" s="177">
        <f>Ventes!N$9</f>
        <v>9</v>
      </c>
      <c r="M78" s="177">
        <f>Ventes!O$9</f>
        <v>10</v>
      </c>
      <c r="N78" s="177">
        <f>Ventes!P$9</f>
        <v>11</v>
      </c>
      <c r="O78" s="178">
        <f>Ventes!Q$9</f>
        <v>12</v>
      </c>
    </row>
    <row r="79" spans="1:15" ht="13.5" hidden="1" thickBot="1" x14ac:dyDescent="0.25">
      <c r="A79" s="102"/>
      <c r="B79" s="211"/>
      <c r="C79" s="180"/>
      <c r="D79" s="212"/>
      <c r="E79" s="212"/>
      <c r="F79" s="212"/>
      <c r="G79" s="212"/>
      <c r="H79" s="212"/>
      <c r="I79" s="212"/>
      <c r="J79" s="212"/>
      <c r="K79" s="212"/>
      <c r="L79" s="212"/>
      <c r="M79" s="212"/>
      <c r="N79" s="212"/>
      <c r="O79" s="213"/>
    </row>
    <row r="80" spans="1:15" hidden="1" x14ac:dyDescent="0.2">
      <c r="A80" s="184" t="s">
        <v>32</v>
      </c>
      <c r="B80" s="62"/>
      <c r="C80" s="197">
        <f>SUM(D80:O80)</f>
        <v>0</v>
      </c>
      <c r="D80" s="143">
        <f>D18+D32+D46+D60+D74</f>
        <v>0</v>
      </c>
      <c r="E80" s="143">
        <f t="shared" ref="E80:O80" si="40">E18+E32+E46+E60+E74</f>
        <v>0</v>
      </c>
      <c r="F80" s="143">
        <f t="shared" si="40"/>
        <v>0</v>
      </c>
      <c r="G80" s="143">
        <f t="shared" si="40"/>
        <v>0</v>
      </c>
      <c r="H80" s="143">
        <f t="shared" si="40"/>
        <v>0</v>
      </c>
      <c r="I80" s="143">
        <f t="shared" si="40"/>
        <v>0</v>
      </c>
      <c r="J80" s="143">
        <f t="shared" si="40"/>
        <v>0</v>
      </c>
      <c r="K80" s="143">
        <f t="shared" si="40"/>
        <v>0</v>
      </c>
      <c r="L80" s="143">
        <f t="shared" si="40"/>
        <v>0</v>
      </c>
      <c r="M80" s="143">
        <f t="shared" si="40"/>
        <v>0</v>
      </c>
      <c r="N80" s="143">
        <f t="shared" si="40"/>
        <v>0</v>
      </c>
      <c r="O80" s="145">
        <f t="shared" si="40"/>
        <v>0</v>
      </c>
    </row>
    <row r="81" spans="1:16" hidden="1" x14ac:dyDescent="0.2">
      <c r="A81" s="184" t="s">
        <v>33</v>
      </c>
      <c r="B81" s="62"/>
      <c r="C81" s="197">
        <f>SUM(D81:O81)</f>
        <v>0</v>
      </c>
      <c r="D81" s="143">
        <f>D80*$G$5</f>
        <v>0</v>
      </c>
      <c r="E81" s="143">
        <f>E80*$G$5+D80*$H$5</f>
        <v>0</v>
      </c>
      <c r="F81" s="143">
        <f>F80*$G$5+E80*$H$5+D80*$I$5</f>
        <v>0</v>
      </c>
      <c r="G81" s="143">
        <f t="shared" ref="G81:O81" si="41">G80*$G$5+F80*$H$5+E80*$I$5+D80*$J$5</f>
        <v>0</v>
      </c>
      <c r="H81" s="143">
        <f t="shared" si="41"/>
        <v>0</v>
      </c>
      <c r="I81" s="143">
        <f t="shared" si="41"/>
        <v>0</v>
      </c>
      <c r="J81" s="143">
        <f t="shared" si="41"/>
        <v>0</v>
      </c>
      <c r="K81" s="143">
        <f t="shared" si="41"/>
        <v>0</v>
      </c>
      <c r="L81" s="143">
        <f t="shared" si="41"/>
        <v>0</v>
      </c>
      <c r="M81" s="143">
        <f t="shared" si="41"/>
        <v>0</v>
      </c>
      <c r="N81" s="143">
        <f t="shared" si="41"/>
        <v>0</v>
      </c>
      <c r="O81" s="145">
        <f t="shared" si="41"/>
        <v>0</v>
      </c>
    </row>
    <row r="82" spans="1:16" ht="13.5" hidden="1" thickBot="1" x14ac:dyDescent="0.25">
      <c r="A82" s="186" t="s">
        <v>34</v>
      </c>
      <c r="B82" s="97"/>
      <c r="C82" s="200">
        <f>C19+C33+C47+C61+C75</f>
        <v>0</v>
      </c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9"/>
    </row>
    <row r="83" spans="1:16" hidden="1" x14ac:dyDescent="0.2">
      <c r="A83" s="214" t="s">
        <v>0</v>
      </c>
      <c r="B83" s="160"/>
      <c r="C83" s="217"/>
      <c r="D83" s="215"/>
      <c r="E83" s="215"/>
      <c r="F83" s="215"/>
      <c r="G83" s="215"/>
      <c r="H83" s="215"/>
      <c r="I83" s="215"/>
      <c r="J83" s="215"/>
      <c r="K83" s="215"/>
      <c r="L83" s="215"/>
      <c r="M83" s="215"/>
      <c r="N83" s="215"/>
      <c r="O83" s="215"/>
    </row>
    <row r="84" spans="1:16" hidden="1" x14ac:dyDescent="0.2">
      <c r="A84" s="214" t="s">
        <v>18</v>
      </c>
      <c r="B84" s="160"/>
      <c r="C84" s="203">
        <f>O80*H5+O80*I5+O80*J5+N80*I5+N80*J5+M80*J5</f>
        <v>0</v>
      </c>
      <c r="D84" s="215"/>
      <c r="E84" s="215"/>
      <c r="F84" s="215"/>
      <c r="G84" s="215"/>
      <c r="H84" s="215"/>
      <c r="I84" s="215"/>
      <c r="J84" s="215"/>
      <c r="K84" s="215"/>
      <c r="L84" s="215"/>
      <c r="M84" s="215"/>
      <c r="N84" s="215"/>
      <c r="O84" s="215"/>
    </row>
    <row r="85" spans="1:16" hidden="1" x14ac:dyDescent="0.2">
      <c r="A85" s="159"/>
      <c r="B85" s="160"/>
      <c r="C85" s="161"/>
      <c r="D85" s="160"/>
      <c r="E85" s="160"/>
      <c r="F85" s="160"/>
      <c r="G85" s="160"/>
      <c r="H85" s="160"/>
      <c r="I85" s="160"/>
      <c r="J85" s="160"/>
      <c r="K85" s="160"/>
      <c r="L85" s="160"/>
      <c r="M85" s="160"/>
      <c r="N85" s="160"/>
      <c r="O85" s="160"/>
    </row>
    <row r="86" spans="1:16" x14ac:dyDescent="0.2">
      <c r="A86" s="11"/>
      <c r="B86" s="7"/>
      <c r="C86" s="28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11"/>
    </row>
    <row r="87" spans="1:16" x14ac:dyDescent="0.2">
      <c r="A87" s="12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</row>
    <row r="88" spans="1:16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</row>
    <row r="89" spans="1:16" x14ac:dyDescent="0.2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</row>
    <row r="90" spans="1:16" x14ac:dyDescent="0.2">
      <c r="A90" s="11"/>
      <c r="B90" s="7"/>
      <c r="C90" s="28"/>
      <c r="D90" s="24"/>
      <c r="E90" s="7"/>
      <c r="F90" s="29"/>
      <c r="G90" s="30"/>
      <c r="H90" s="30"/>
      <c r="I90" s="30"/>
      <c r="J90" s="30"/>
      <c r="K90" s="11"/>
      <c r="L90" s="11"/>
      <c r="M90" s="7"/>
      <c r="N90" s="7"/>
      <c r="O90" s="7"/>
      <c r="P90" s="11"/>
    </row>
    <row r="91" spans="1:16" x14ac:dyDescent="0.2">
      <c r="A91" s="11"/>
      <c r="B91" s="7"/>
      <c r="C91" s="28"/>
      <c r="D91" s="7"/>
      <c r="E91" s="31"/>
      <c r="F91" s="32"/>
      <c r="G91" s="33"/>
      <c r="H91" s="33"/>
      <c r="I91" s="33"/>
      <c r="J91" s="33"/>
      <c r="K91" s="11"/>
      <c r="L91" s="11"/>
      <c r="M91" s="7"/>
      <c r="N91" s="7"/>
      <c r="O91" s="7"/>
      <c r="P91" s="11"/>
    </row>
    <row r="92" spans="1:16" x14ac:dyDescent="0.2">
      <c r="A92" s="34"/>
      <c r="B92" s="7"/>
      <c r="C92" s="28"/>
      <c r="D92" s="7"/>
      <c r="E92" s="7"/>
      <c r="F92" s="7"/>
      <c r="G92" s="31"/>
      <c r="H92" s="28"/>
      <c r="I92" s="28"/>
      <c r="J92" s="28"/>
      <c r="K92" s="28"/>
      <c r="L92" s="28"/>
      <c r="M92" s="7"/>
      <c r="N92" s="7"/>
      <c r="O92" s="7"/>
      <c r="P92" s="11"/>
    </row>
    <row r="93" spans="1:16" x14ac:dyDescent="0.2">
      <c r="A93" s="11"/>
      <c r="B93" s="7"/>
      <c r="C93" s="28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11"/>
    </row>
    <row r="94" spans="1:16" x14ac:dyDescent="0.2">
      <c r="A94" s="26"/>
      <c r="B94" s="29"/>
      <c r="C94" s="35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11"/>
    </row>
    <row r="95" spans="1:16" x14ac:dyDescent="0.2">
      <c r="A95" s="11"/>
      <c r="B95" s="30"/>
      <c r="C95" s="37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11"/>
    </row>
    <row r="96" spans="1:16" x14ac:dyDescent="0.2">
      <c r="A96" s="26"/>
      <c r="B96" s="30"/>
      <c r="C96" s="39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11"/>
    </row>
    <row r="97" spans="1:16" x14ac:dyDescent="0.2">
      <c r="A97" s="26"/>
      <c r="B97" s="30"/>
      <c r="C97" s="39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11"/>
    </row>
    <row r="98" spans="1:16" ht="6" customHeight="1" x14ac:dyDescent="0.2">
      <c r="A98" s="11"/>
      <c r="B98" s="7"/>
      <c r="C98" s="28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11"/>
    </row>
    <row r="99" spans="1:16" x14ac:dyDescent="0.2">
      <c r="A99" s="19"/>
      <c r="B99" s="41"/>
      <c r="C99" s="42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11"/>
    </row>
    <row r="100" spans="1:16" x14ac:dyDescent="0.2">
      <c r="A100" s="19"/>
      <c r="B100" s="41"/>
      <c r="C100" s="42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11"/>
    </row>
    <row r="101" spans="1:16" x14ac:dyDescent="0.2">
      <c r="A101" s="19"/>
      <c r="B101" s="41"/>
      <c r="C101" s="42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11"/>
    </row>
    <row r="102" spans="1:16" x14ac:dyDescent="0.2">
      <c r="A102" s="19"/>
      <c r="B102" s="41"/>
      <c r="C102" s="42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11"/>
    </row>
    <row r="103" spans="1:16" x14ac:dyDescent="0.2">
      <c r="A103" s="19"/>
      <c r="B103" s="41"/>
      <c r="C103" s="42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11"/>
    </row>
    <row r="104" spans="1:16" x14ac:dyDescent="0.2">
      <c r="A104" s="44"/>
      <c r="B104" s="21"/>
      <c r="C104" s="42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11"/>
    </row>
    <row r="105" spans="1:16" x14ac:dyDescent="0.2">
      <c r="A105" s="44"/>
      <c r="B105" s="7"/>
      <c r="C105" s="42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11"/>
    </row>
    <row r="106" spans="1:16" x14ac:dyDescent="0.2">
      <c r="A106" s="11"/>
      <c r="B106" s="7"/>
      <c r="C106" s="45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11"/>
    </row>
    <row r="107" spans="1:16" x14ac:dyDescent="0.2">
      <c r="A107" s="11"/>
      <c r="B107" s="7"/>
      <c r="C107" s="45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11"/>
    </row>
    <row r="108" spans="1:16" x14ac:dyDescent="0.2">
      <c r="A108" s="26"/>
      <c r="B108" s="29"/>
      <c r="C108" s="35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11"/>
    </row>
    <row r="109" spans="1:16" x14ac:dyDescent="0.2">
      <c r="A109" s="11"/>
      <c r="B109" s="30"/>
      <c r="C109" s="37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11"/>
    </row>
    <row r="110" spans="1:16" x14ac:dyDescent="0.2">
      <c r="A110" s="26"/>
      <c r="B110" s="30"/>
      <c r="C110" s="39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11"/>
    </row>
    <row r="111" spans="1:16" x14ac:dyDescent="0.2">
      <c r="A111" s="26"/>
      <c r="B111" s="30"/>
      <c r="C111" s="39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11"/>
    </row>
    <row r="112" spans="1:16" ht="6" customHeight="1" x14ac:dyDescent="0.2">
      <c r="A112" s="11"/>
      <c r="B112" s="7"/>
      <c r="C112" s="28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11"/>
    </row>
    <row r="113" spans="1:16" x14ac:dyDescent="0.2">
      <c r="A113" s="46"/>
      <c r="B113" s="41"/>
      <c r="C113" s="42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11"/>
    </row>
    <row r="114" spans="1:16" x14ac:dyDescent="0.2">
      <c r="A114" s="46"/>
      <c r="B114" s="41"/>
      <c r="C114" s="42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11"/>
    </row>
    <row r="115" spans="1:16" x14ac:dyDescent="0.2">
      <c r="A115" s="46"/>
      <c r="B115" s="41"/>
      <c r="C115" s="42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11"/>
    </row>
    <row r="116" spans="1:16" x14ac:dyDescent="0.2">
      <c r="A116" s="46"/>
      <c r="B116" s="41"/>
      <c r="C116" s="42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11"/>
    </row>
    <row r="117" spans="1:16" x14ac:dyDescent="0.2">
      <c r="A117" s="46"/>
      <c r="B117" s="41"/>
      <c r="C117" s="42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11"/>
    </row>
    <row r="118" spans="1:16" x14ac:dyDescent="0.2">
      <c r="A118" s="44"/>
      <c r="B118" s="21"/>
      <c r="C118" s="42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11"/>
    </row>
    <row r="119" spans="1:16" x14ac:dyDescent="0.2">
      <c r="A119" s="44"/>
      <c r="B119" s="21"/>
      <c r="C119" s="42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11"/>
    </row>
    <row r="120" spans="1:16" x14ac:dyDescent="0.2">
      <c r="A120" s="11"/>
      <c r="B120" s="7"/>
      <c r="C120" s="45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11"/>
    </row>
    <row r="121" spans="1:16" x14ac:dyDescent="0.2">
      <c r="A121" s="11"/>
      <c r="B121" s="7"/>
      <c r="C121" s="45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11"/>
    </row>
    <row r="122" spans="1:16" x14ac:dyDescent="0.2">
      <c r="A122" s="26"/>
      <c r="B122" s="29"/>
      <c r="C122" s="35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11"/>
    </row>
    <row r="123" spans="1:16" x14ac:dyDescent="0.2">
      <c r="A123" s="11"/>
      <c r="B123" s="30"/>
      <c r="C123" s="37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11"/>
    </row>
    <row r="124" spans="1:16" x14ac:dyDescent="0.2">
      <c r="A124" s="26"/>
      <c r="B124" s="30"/>
      <c r="C124" s="39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11"/>
    </row>
    <row r="125" spans="1:16" x14ac:dyDescent="0.2">
      <c r="A125" s="26"/>
      <c r="B125" s="30"/>
      <c r="C125" s="39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11"/>
    </row>
    <row r="126" spans="1:16" ht="6" customHeight="1" x14ac:dyDescent="0.2">
      <c r="A126" s="26"/>
      <c r="B126" s="7"/>
      <c r="C126" s="28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11"/>
    </row>
    <row r="127" spans="1:16" x14ac:dyDescent="0.2">
      <c r="A127" s="46"/>
      <c r="B127" s="41"/>
      <c r="C127" s="42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11"/>
    </row>
    <row r="128" spans="1:16" x14ac:dyDescent="0.2">
      <c r="A128" s="46"/>
      <c r="B128" s="41"/>
      <c r="C128" s="42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11"/>
    </row>
    <row r="129" spans="1:16" x14ac:dyDescent="0.2">
      <c r="A129" s="46"/>
      <c r="B129" s="41"/>
      <c r="C129" s="42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11"/>
    </row>
    <row r="130" spans="1:16" x14ac:dyDescent="0.2">
      <c r="A130" s="46"/>
      <c r="B130" s="41"/>
      <c r="C130" s="42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11"/>
    </row>
    <row r="131" spans="1:16" x14ac:dyDescent="0.2">
      <c r="A131" s="46"/>
      <c r="B131" s="41"/>
      <c r="C131" s="42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11"/>
    </row>
    <row r="132" spans="1:16" x14ac:dyDescent="0.2">
      <c r="A132" s="44"/>
      <c r="B132" s="21"/>
      <c r="C132" s="42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11"/>
    </row>
    <row r="133" spans="1:16" x14ac:dyDescent="0.2">
      <c r="A133" s="44"/>
      <c r="B133" s="21"/>
      <c r="C133" s="42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11"/>
    </row>
    <row r="134" spans="1:16" x14ac:dyDescent="0.2">
      <c r="A134" s="11"/>
      <c r="B134" s="7"/>
      <c r="C134" s="45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11"/>
    </row>
    <row r="135" spans="1:16" x14ac:dyDescent="0.2">
      <c r="A135" s="11"/>
      <c r="B135" s="7"/>
      <c r="C135" s="45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11"/>
    </row>
    <row r="136" spans="1:16" x14ac:dyDescent="0.2">
      <c r="A136" s="26"/>
      <c r="B136" s="29"/>
      <c r="C136" s="35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11"/>
    </row>
    <row r="137" spans="1:16" x14ac:dyDescent="0.2">
      <c r="A137" s="26"/>
      <c r="B137" s="30"/>
      <c r="C137" s="37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11"/>
    </row>
    <row r="138" spans="1:16" x14ac:dyDescent="0.2">
      <c r="A138" s="26"/>
      <c r="B138" s="30"/>
      <c r="C138" s="39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11"/>
    </row>
    <row r="139" spans="1:16" x14ac:dyDescent="0.2">
      <c r="A139" s="26"/>
      <c r="B139" s="30"/>
      <c r="C139" s="39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11"/>
    </row>
    <row r="140" spans="1:16" ht="6" customHeight="1" x14ac:dyDescent="0.2">
      <c r="A140" s="11"/>
      <c r="B140" s="7"/>
      <c r="C140" s="28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11"/>
    </row>
    <row r="141" spans="1:16" x14ac:dyDescent="0.2">
      <c r="A141" s="46"/>
      <c r="B141" s="41"/>
      <c r="C141" s="42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11"/>
    </row>
    <row r="142" spans="1:16" x14ac:dyDescent="0.2">
      <c r="A142" s="46"/>
      <c r="B142" s="41"/>
      <c r="C142" s="42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11"/>
    </row>
    <row r="143" spans="1:16" x14ac:dyDescent="0.2">
      <c r="A143" s="46"/>
      <c r="B143" s="41"/>
      <c r="C143" s="42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11"/>
    </row>
    <row r="144" spans="1:16" x14ac:dyDescent="0.2">
      <c r="A144" s="46"/>
      <c r="B144" s="41"/>
      <c r="C144" s="42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11"/>
    </row>
    <row r="145" spans="1:16" x14ac:dyDescent="0.2">
      <c r="A145" s="46"/>
      <c r="B145" s="41"/>
      <c r="C145" s="42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11"/>
    </row>
    <row r="146" spans="1:16" x14ac:dyDescent="0.2">
      <c r="A146" s="44"/>
      <c r="B146" s="21"/>
      <c r="C146" s="42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11"/>
    </row>
    <row r="147" spans="1:16" x14ac:dyDescent="0.2">
      <c r="A147" s="44"/>
      <c r="B147" s="21"/>
      <c r="C147" s="42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11"/>
    </row>
    <row r="148" spans="1:16" x14ac:dyDescent="0.2">
      <c r="A148" s="11"/>
      <c r="B148" s="7"/>
      <c r="C148" s="45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11"/>
    </row>
    <row r="149" spans="1:16" x14ac:dyDescent="0.2">
      <c r="A149" s="11"/>
      <c r="B149" s="7"/>
      <c r="C149" s="45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11"/>
    </row>
    <row r="150" spans="1:16" x14ac:dyDescent="0.2">
      <c r="A150" s="26"/>
      <c r="B150" s="29"/>
      <c r="C150" s="35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11"/>
    </row>
    <row r="151" spans="1:16" x14ac:dyDescent="0.2">
      <c r="A151" s="11"/>
      <c r="B151" s="30"/>
      <c r="C151" s="37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11"/>
    </row>
    <row r="152" spans="1:16" x14ac:dyDescent="0.2">
      <c r="A152" s="26"/>
      <c r="B152" s="30"/>
      <c r="C152" s="39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11"/>
    </row>
    <row r="153" spans="1:16" x14ac:dyDescent="0.2">
      <c r="A153" s="26"/>
      <c r="B153" s="30"/>
      <c r="C153" s="39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11"/>
    </row>
    <row r="154" spans="1:16" ht="6" customHeight="1" x14ac:dyDescent="0.2">
      <c r="A154" s="11"/>
      <c r="B154" s="7"/>
      <c r="C154" s="28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11"/>
    </row>
    <row r="155" spans="1:16" x14ac:dyDescent="0.2">
      <c r="A155" s="46"/>
      <c r="B155" s="41"/>
      <c r="C155" s="42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11"/>
    </row>
    <row r="156" spans="1:16" x14ac:dyDescent="0.2">
      <c r="A156" s="46"/>
      <c r="B156" s="41"/>
      <c r="C156" s="42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11"/>
    </row>
    <row r="157" spans="1:16" x14ac:dyDescent="0.2">
      <c r="A157" s="46"/>
      <c r="B157" s="41"/>
      <c r="C157" s="42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11"/>
    </row>
    <row r="158" spans="1:16" x14ac:dyDescent="0.2">
      <c r="A158" s="46"/>
      <c r="B158" s="41"/>
      <c r="C158" s="42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11"/>
    </row>
    <row r="159" spans="1:16" x14ac:dyDescent="0.2">
      <c r="A159" s="46"/>
      <c r="B159" s="41"/>
      <c r="C159" s="42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11"/>
    </row>
    <row r="160" spans="1:16" x14ac:dyDescent="0.2">
      <c r="A160" s="44"/>
      <c r="B160" s="21"/>
      <c r="C160" s="42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11"/>
    </row>
    <row r="161" spans="1:16" x14ac:dyDescent="0.2">
      <c r="A161" s="44"/>
      <c r="B161" s="21"/>
      <c r="C161" s="42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11"/>
    </row>
    <row r="162" spans="1:16" x14ac:dyDescent="0.2">
      <c r="A162" s="11"/>
      <c r="B162" s="7"/>
      <c r="C162" s="45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11"/>
    </row>
    <row r="163" spans="1:16" x14ac:dyDescent="0.2">
      <c r="A163" s="11"/>
      <c r="B163" s="7"/>
      <c r="C163" s="45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11"/>
    </row>
    <row r="164" spans="1:16" x14ac:dyDescent="0.2">
      <c r="A164" s="26"/>
      <c r="B164" s="7"/>
      <c r="C164" s="35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11"/>
    </row>
    <row r="165" spans="1:16" x14ac:dyDescent="0.2">
      <c r="A165" s="11"/>
      <c r="B165" s="7"/>
      <c r="C165" s="37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11"/>
    </row>
    <row r="166" spans="1:16" x14ac:dyDescent="0.2">
      <c r="A166" s="44"/>
      <c r="B166" s="21"/>
      <c r="C166" s="42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11"/>
    </row>
    <row r="167" spans="1:16" x14ac:dyDescent="0.2">
      <c r="A167" s="44"/>
      <c r="B167" s="21"/>
      <c r="C167" s="42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11"/>
    </row>
    <row r="168" spans="1:16" x14ac:dyDescent="0.2">
      <c r="A168" s="44"/>
      <c r="B168" s="21"/>
      <c r="C168" s="42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11"/>
    </row>
    <row r="169" spans="1:16" x14ac:dyDescent="0.2">
      <c r="A169" s="44"/>
      <c r="B169" s="21"/>
      <c r="C169" s="42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11"/>
    </row>
    <row r="170" spans="1:16" x14ac:dyDescent="0.2">
      <c r="A170" s="44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11"/>
    </row>
    <row r="171" spans="1:16" x14ac:dyDescent="0.2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</row>
    <row r="172" spans="1:16" x14ac:dyDescent="0.2">
      <c r="A172" s="11"/>
      <c r="B172" s="7"/>
      <c r="C172" s="28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11"/>
    </row>
    <row r="173" spans="1:16" x14ac:dyDescent="0.2">
      <c r="A173" s="11"/>
      <c r="B173" s="7"/>
      <c r="C173" s="28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11"/>
    </row>
    <row r="174" spans="1:16" x14ac:dyDescent="0.2">
      <c r="A174" s="12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</row>
    <row r="175" spans="1:16" x14ac:dyDescent="0.2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</row>
    <row r="176" spans="1:16" x14ac:dyDescent="0.2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</row>
    <row r="177" spans="1:16" x14ac:dyDescent="0.2">
      <c r="A177" s="11"/>
      <c r="B177" s="7"/>
      <c r="C177" s="28"/>
      <c r="D177" s="24"/>
      <c r="E177" s="7"/>
      <c r="F177" s="29"/>
      <c r="G177" s="30"/>
      <c r="H177" s="30"/>
      <c r="I177" s="30"/>
      <c r="J177" s="30"/>
      <c r="K177" s="11"/>
      <c r="L177" s="11"/>
      <c r="M177" s="7"/>
      <c r="N177" s="7"/>
      <c r="O177" s="7"/>
      <c r="P177" s="11"/>
    </row>
    <row r="178" spans="1:16" x14ac:dyDescent="0.2">
      <c r="A178" s="11"/>
      <c r="B178" s="7"/>
      <c r="C178" s="28"/>
      <c r="D178" s="7"/>
      <c r="E178" s="31"/>
      <c r="F178" s="32"/>
      <c r="G178" s="33"/>
      <c r="H178" s="33"/>
      <c r="I178" s="33"/>
      <c r="J178" s="33"/>
      <c r="K178" s="11"/>
      <c r="L178" s="11"/>
      <c r="M178" s="7"/>
      <c r="N178" s="7"/>
      <c r="O178" s="7"/>
      <c r="P178" s="11"/>
    </row>
    <row r="179" spans="1:16" x14ac:dyDescent="0.2">
      <c r="A179" s="34"/>
      <c r="B179" s="7"/>
      <c r="C179" s="28"/>
      <c r="D179" s="7"/>
      <c r="E179" s="7"/>
      <c r="F179" s="7"/>
      <c r="G179" s="31"/>
      <c r="H179" s="28"/>
      <c r="I179" s="28"/>
      <c r="J179" s="28"/>
      <c r="K179" s="28"/>
      <c r="L179" s="28"/>
      <c r="M179" s="7"/>
      <c r="N179" s="7"/>
      <c r="O179" s="7"/>
      <c r="P179" s="11"/>
    </row>
    <row r="180" spans="1:16" x14ac:dyDescent="0.2">
      <c r="A180" s="11"/>
      <c r="B180" s="7"/>
      <c r="C180" s="28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11"/>
    </row>
    <row r="181" spans="1:16" x14ac:dyDescent="0.2">
      <c r="A181" s="26"/>
      <c r="B181" s="29"/>
      <c r="C181" s="35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11"/>
    </row>
    <row r="182" spans="1:16" x14ac:dyDescent="0.2">
      <c r="A182" s="11"/>
      <c r="B182" s="30"/>
      <c r="C182" s="37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11"/>
    </row>
    <row r="183" spans="1:16" x14ac:dyDescent="0.2">
      <c r="A183" s="26"/>
      <c r="B183" s="30"/>
      <c r="C183" s="39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11"/>
    </row>
    <row r="184" spans="1:16" x14ac:dyDescent="0.2">
      <c r="A184" s="26"/>
      <c r="B184" s="30"/>
      <c r="C184" s="39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11"/>
    </row>
    <row r="185" spans="1:16" ht="6" customHeight="1" x14ac:dyDescent="0.2">
      <c r="A185" s="11"/>
      <c r="B185" s="7"/>
      <c r="C185" s="28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11"/>
    </row>
    <row r="186" spans="1:16" x14ac:dyDescent="0.2">
      <c r="A186" s="19"/>
      <c r="B186" s="41"/>
      <c r="C186" s="42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11"/>
    </row>
    <row r="187" spans="1:16" x14ac:dyDescent="0.2">
      <c r="A187" s="19"/>
      <c r="B187" s="41"/>
      <c r="C187" s="42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11"/>
    </row>
    <row r="188" spans="1:16" x14ac:dyDescent="0.2">
      <c r="A188" s="19"/>
      <c r="B188" s="41"/>
      <c r="C188" s="42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11"/>
    </row>
    <row r="189" spans="1:16" x14ac:dyDescent="0.2">
      <c r="A189" s="19"/>
      <c r="B189" s="41"/>
      <c r="C189" s="42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11"/>
    </row>
    <row r="190" spans="1:16" x14ac:dyDescent="0.2">
      <c r="A190" s="19"/>
      <c r="B190" s="41"/>
      <c r="C190" s="42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11"/>
    </row>
    <row r="191" spans="1:16" x14ac:dyDescent="0.2">
      <c r="A191" s="44"/>
      <c r="B191" s="21"/>
      <c r="C191" s="42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11"/>
    </row>
    <row r="192" spans="1:16" x14ac:dyDescent="0.2">
      <c r="A192" s="44"/>
      <c r="B192" s="7"/>
      <c r="C192" s="42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11"/>
    </row>
    <row r="193" spans="1:16" x14ac:dyDescent="0.2">
      <c r="A193" s="11"/>
      <c r="B193" s="7"/>
      <c r="C193" s="45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11"/>
    </row>
    <row r="194" spans="1:16" x14ac:dyDescent="0.2">
      <c r="A194" s="11"/>
      <c r="B194" s="7"/>
      <c r="C194" s="45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11"/>
    </row>
    <row r="195" spans="1:16" x14ac:dyDescent="0.2">
      <c r="A195" s="26"/>
      <c r="B195" s="29"/>
      <c r="C195" s="35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11"/>
    </row>
    <row r="196" spans="1:16" x14ac:dyDescent="0.2">
      <c r="A196" s="11"/>
      <c r="B196" s="30"/>
      <c r="C196" s="37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11"/>
    </row>
    <row r="197" spans="1:16" x14ac:dyDescent="0.2">
      <c r="A197" s="26"/>
      <c r="B197" s="30"/>
      <c r="C197" s="39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11"/>
    </row>
    <row r="198" spans="1:16" x14ac:dyDescent="0.2">
      <c r="A198" s="26"/>
      <c r="B198" s="30"/>
      <c r="C198" s="39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11"/>
    </row>
    <row r="199" spans="1:16" ht="6" customHeight="1" x14ac:dyDescent="0.2">
      <c r="A199" s="11"/>
      <c r="B199" s="7"/>
      <c r="C199" s="28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11"/>
    </row>
    <row r="200" spans="1:16" x14ac:dyDescent="0.2">
      <c r="A200" s="46"/>
      <c r="B200" s="41"/>
      <c r="C200" s="42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11"/>
    </row>
    <row r="201" spans="1:16" x14ac:dyDescent="0.2">
      <c r="A201" s="46"/>
      <c r="B201" s="41"/>
      <c r="C201" s="42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11"/>
    </row>
    <row r="202" spans="1:16" x14ac:dyDescent="0.2">
      <c r="A202" s="46"/>
      <c r="B202" s="41"/>
      <c r="C202" s="42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11"/>
    </row>
    <row r="203" spans="1:16" x14ac:dyDescent="0.2">
      <c r="A203" s="46"/>
      <c r="B203" s="41"/>
      <c r="C203" s="42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11"/>
    </row>
    <row r="204" spans="1:16" x14ac:dyDescent="0.2">
      <c r="A204" s="46"/>
      <c r="B204" s="41"/>
      <c r="C204" s="42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11"/>
    </row>
    <row r="205" spans="1:16" x14ac:dyDescent="0.2">
      <c r="A205" s="44"/>
      <c r="B205" s="21"/>
      <c r="C205" s="42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11"/>
    </row>
    <row r="206" spans="1:16" x14ac:dyDescent="0.2">
      <c r="A206" s="44"/>
      <c r="B206" s="21"/>
      <c r="C206" s="42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11"/>
    </row>
    <row r="207" spans="1:16" x14ac:dyDescent="0.2">
      <c r="A207" s="11"/>
      <c r="B207" s="7"/>
      <c r="C207" s="45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11"/>
    </row>
    <row r="208" spans="1:16" x14ac:dyDescent="0.2">
      <c r="A208" s="11"/>
      <c r="B208" s="7"/>
      <c r="C208" s="45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11"/>
    </row>
    <row r="209" spans="1:16" x14ac:dyDescent="0.2">
      <c r="A209" s="26"/>
      <c r="B209" s="29"/>
      <c r="C209" s="35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11"/>
    </row>
    <row r="210" spans="1:16" x14ac:dyDescent="0.2">
      <c r="A210" s="11"/>
      <c r="B210" s="30"/>
      <c r="C210" s="37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11"/>
    </row>
    <row r="211" spans="1:16" x14ac:dyDescent="0.2">
      <c r="A211" s="26"/>
      <c r="B211" s="30"/>
      <c r="C211" s="39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11"/>
    </row>
    <row r="212" spans="1:16" x14ac:dyDescent="0.2">
      <c r="A212" s="26"/>
      <c r="B212" s="30"/>
      <c r="C212" s="39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11"/>
    </row>
    <row r="213" spans="1:16" ht="6" customHeight="1" x14ac:dyDescent="0.2">
      <c r="A213" s="26"/>
      <c r="B213" s="7"/>
      <c r="C213" s="28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11"/>
    </row>
    <row r="214" spans="1:16" x14ac:dyDescent="0.2">
      <c r="A214" s="46"/>
      <c r="B214" s="41"/>
      <c r="C214" s="42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11"/>
    </row>
    <row r="215" spans="1:16" x14ac:dyDescent="0.2">
      <c r="A215" s="46"/>
      <c r="B215" s="41"/>
      <c r="C215" s="42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11"/>
    </row>
    <row r="216" spans="1:16" x14ac:dyDescent="0.2">
      <c r="A216" s="46"/>
      <c r="B216" s="41"/>
      <c r="C216" s="42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11"/>
    </row>
    <row r="217" spans="1:16" x14ac:dyDescent="0.2">
      <c r="A217" s="46"/>
      <c r="B217" s="41"/>
      <c r="C217" s="42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11"/>
    </row>
    <row r="218" spans="1:16" x14ac:dyDescent="0.2">
      <c r="A218" s="46"/>
      <c r="B218" s="41"/>
      <c r="C218" s="42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11"/>
    </row>
    <row r="219" spans="1:16" x14ac:dyDescent="0.2">
      <c r="A219" s="44"/>
      <c r="B219" s="21"/>
      <c r="C219" s="42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11"/>
    </row>
    <row r="220" spans="1:16" x14ac:dyDescent="0.2">
      <c r="A220" s="44"/>
      <c r="B220" s="21"/>
      <c r="C220" s="42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11"/>
    </row>
    <row r="221" spans="1:16" x14ac:dyDescent="0.2">
      <c r="A221" s="11"/>
      <c r="B221" s="7"/>
      <c r="C221" s="45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11"/>
    </row>
    <row r="222" spans="1:16" x14ac:dyDescent="0.2">
      <c r="A222" s="11"/>
      <c r="B222" s="7"/>
      <c r="C222" s="45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11"/>
    </row>
    <row r="223" spans="1:16" x14ac:dyDescent="0.2">
      <c r="A223" s="26"/>
      <c r="B223" s="29"/>
      <c r="C223" s="35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11"/>
    </row>
    <row r="224" spans="1:16" x14ac:dyDescent="0.2">
      <c r="A224" s="26"/>
      <c r="B224" s="30"/>
      <c r="C224" s="37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11"/>
    </row>
    <row r="225" spans="1:16" x14ac:dyDescent="0.2">
      <c r="A225" s="26"/>
      <c r="B225" s="30"/>
      <c r="C225" s="39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11"/>
    </row>
    <row r="226" spans="1:16" x14ac:dyDescent="0.2">
      <c r="A226" s="26"/>
      <c r="B226" s="30"/>
      <c r="C226" s="39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11"/>
    </row>
    <row r="227" spans="1:16" ht="6" customHeight="1" x14ac:dyDescent="0.2">
      <c r="A227" s="11"/>
      <c r="B227" s="7"/>
      <c r="C227" s="28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11"/>
    </row>
    <row r="228" spans="1:16" x14ac:dyDescent="0.2">
      <c r="A228" s="46"/>
      <c r="B228" s="41"/>
      <c r="C228" s="42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11"/>
    </row>
    <row r="229" spans="1:16" x14ac:dyDescent="0.2">
      <c r="A229" s="46"/>
      <c r="B229" s="41"/>
      <c r="C229" s="42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11"/>
    </row>
    <row r="230" spans="1:16" x14ac:dyDescent="0.2">
      <c r="A230" s="46"/>
      <c r="B230" s="41"/>
      <c r="C230" s="42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11"/>
    </row>
    <row r="231" spans="1:16" x14ac:dyDescent="0.2">
      <c r="A231" s="46"/>
      <c r="B231" s="41"/>
      <c r="C231" s="42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11"/>
    </row>
    <row r="232" spans="1:16" x14ac:dyDescent="0.2">
      <c r="A232" s="46"/>
      <c r="B232" s="41"/>
      <c r="C232" s="42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11"/>
    </row>
    <row r="233" spans="1:16" x14ac:dyDescent="0.2">
      <c r="A233" s="44"/>
      <c r="B233" s="21"/>
      <c r="C233" s="42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11"/>
    </row>
    <row r="234" spans="1:16" x14ac:dyDescent="0.2">
      <c r="A234" s="44"/>
      <c r="B234" s="21"/>
      <c r="C234" s="42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11"/>
    </row>
    <row r="235" spans="1:16" x14ac:dyDescent="0.2">
      <c r="A235" s="11"/>
      <c r="B235" s="7"/>
      <c r="C235" s="45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11"/>
    </row>
    <row r="236" spans="1:16" x14ac:dyDescent="0.2">
      <c r="A236" s="11"/>
      <c r="B236" s="7"/>
      <c r="C236" s="45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11"/>
    </row>
    <row r="237" spans="1:16" x14ac:dyDescent="0.2">
      <c r="A237" s="26"/>
      <c r="B237" s="29"/>
      <c r="C237" s="35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11"/>
    </row>
    <row r="238" spans="1:16" x14ac:dyDescent="0.2">
      <c r="A238" s="11"/>
      <c r="B238" s="30"/>
      <c r="C238" s="37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11"/>
    </row>
    <row r="239" spans="1:16" x14ac:dyDescent="0.2">
      <c r="A239" s="26"/>
      <c r="B239" s="30"/>
      <c r="C239" s="39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11"/>
    </row>
    <row r="240" spans="1:16" x14ac:dyDescent="0.2">
      <c r="A240" s="26"/>
      <c r="B240" s="30"/>
      <c r="C240" s="39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11"/>
    </row>
    <row r="241" spans="1:16" ht="6" customHeight="1" x14ac:dyDescent="0.2">
      <c r="A241" s="11"/>
      <c r="B241" s="7"/>
      <c r="C241" s="28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11"/>
    </row>
    <row r="242" spans="1:16" x14ac:dyDescent="0.2">
      <c r="A242" s="46"/>
      <c r="B242" s="41"/>
      <c r="C242" s="42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11"/>
    </row>
    <row r="243" spans="1:16" x14ac:dyDescent="0.2">
      <c r="A243" s="46"/>
      <c r="B243" s="41"/>
      <c r="C243" s="42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11"/>
    </row>
    <row r="244" spans="1:16" x14ac:dyDescent="0.2">
      <c r="A244" s="46"/>
      <c r="B244" s="41"/>
      <c r="C244" s="42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11"/>
    </row>
    <row r="245" spans="1:16" x14ac:dyDescent="0.2">
      <c r="A245" s="46"/>
      <c r="B245" s="41"/>
      <c r="C245" s="42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11"/>
    </row>
    <row r="246" spans="1:16" x14ac:dyDescent="0.2">
      <c r="A246" s="46"/>
      <c r="B246" s="41"/>
      <c r="C246" s="42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11"/>
    </row>
    <row r="247" spans="1:16" x14ac:dyDescent="0.2">
      <c r="A247" s="44"/>
      <c r="B247" s="21"/>
      <c r="C247" s="42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11"/>
    </row>
    <row r="248" spans="1:16" x14ac:dyDescent="0.2">
      <c r="A248" s="44"/>
      <c r="B248" s="21"/>
      <c r="C248" s="42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11"/>
    </row>
    <row r="249" spans="1:16" x14ac:dyDescent="0.2">
      <c r="A249" s="11"/>
      <c r="B249" s="7"/>
      <c r="C249" s="45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11"/>
    </row>
    <row r="250" spans="1:16" x14ac:dyDescent="0.2">
      <c r="A250" s="11"/>
      <c r="B250" s="7"/>
      <c r="C250" s="45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11"/>
    </row>
    <row r="251" spans="1:16" x14ac:dyDescent="0.2">
      <c r="A251" s="26"/>
      <c r="B251" s="7"/>
      <c r="C251" s="35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11"/>
    </row>
    <row r="252" spans="1:16" x14ac:dyDescent="0.2">
      <c r="A252" s="11"/>
      <c r="B252" s="7"/>
      <c r="C252" s="37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11"/>
    </row>
    <row r="253" spans="1:16" x14ac:dyDescent="0.2">
      <c r="A253" s="44"/>
      <c r="B253" s="21"/>
      <c r="C253" s="42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11"/>
    </row>
    <row r="254" spans="1:16" x14ac:dyDescent="0.2">
      <c r="A254" s="44"/>
      <c r="B254" s="21"/>
      <c r="C254" s="42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11"/>
    </row>
    <row r="255" spans="1:16" x14ac:dyDescent="0.2">
      <c r="A255" s="44"/>
      <c r="B255" s="21"/>
      <c r="C255" s="42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11"/>
    </row>
    <row r="256" spans="1:16" x14ac:dyDescent="0.2">
      <c r="A256" s="44"/>
      <c r="B256" s="21"/>
      <c r="C256" s="42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11"/>
    </row>
    <row r="257" spans="1:16" x14ac:dyDescent="0.2">
      <c r="A257" s="44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11"/>
    </row>
    <row r="258" spans="1:16" x14ac:dyDescent="0.2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</row>
    <row r="259" spans="1:16" x14ac:dyDescent="0.2">
      <c r="A259" s="11"/>
      <c r="B259" s="7"/>
      <c r="C259" s="28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11"/>
    </row>
    <row r="260" spans="1:16" x14ac:dyDescent="0.2">
      <c r="A260" s="11"/>
      <c r="B260" s="7"/>
      <c r="C260" s="28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11"/>
    </row>
    <row r="261" spans="1:16" ht="12.75" customHeight="1" x14ac:dyDescent="0.2">
      <c r="A261" s="11"/>
      <c r="B261" s="7"/>
      <c r="C261" s="28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11"/>
    </row>
    <row r="262" spans="1:16" x14ac:dyDescent="0.2">
      <c r="A262" s="11"/>
      <c r="B262" s="7"/>
      <c r="C262" s="28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11"/>
    </row>
    <row r="263" spans="1:16" ht="12.75" customHeight="1" x14ac:dyDescent="0.2"/>
  </sheetData>
  <phoneticPr fontId="0" type="noConversion"/>
  <pageMargins left="0.78740157499999996" right="0.78740157499999996" top="0.984251969" bottom="0.984251969" header="0.4921259845" footer="0.4921259845"/>
  <pageSetup scale="65" firstPageNumber="0" orientation="landscape" blackAndWhite="1" useFirstPageNumber="1" horizontalDpi="300" verticalDpi="300" r:id="rId1"/>
  <headerFooter alignWithMargins="0"/>
  <rowBreaks count="5" manualBreakCount="5">
    <brk id="48" max="65535" man="1"/>
    <brk id="87" max="65535" man="1"/>
    <brk id="135" max="65535" man="1"/>
    <brk id="173" max="65535" man="1"/>
    <brk id="222" max="65535" man="1"/>
  </rowBreaks>
  <colBreaks count="1" manualBreakCount="1">
    <brk id="15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Line="0" autoPict="0" macro="[0]!GotoProduct1">
                <anchor moveWithCells="1" sizeWithCells="1">
                  <from>
                    <xdr:col>0</xdr:col>
                    <xdr:colOff>571500</xdr:colOff>
                    <xdr:row>0</xdr:row>
                    <xdr:rowOff>0</xdr:rowOff>
                  </from>
                  <to>
                    <xdr:col>2</xdr:col>
                    <xdr:colOff>342900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Line="0" autoPict="0" macro="[0]!GotoProduct2">
                <anchor moveWithCells="1" sizeWithCells="1">
                  <from>
                    <xdr:col>2</xdr:col>
                    <xdr:colOff>819150</xdr:colOff>
                    <xdr:row>0</xdr:row>
                    <xdr:rowOff>0</xdr:rowOff>
                  </from>
                  <to>
                    <xdr:col>5</xdr:col>
                    <xdr:colOff>142875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Line="0" autoPict="0" macro="[0]!GotoProduct3">
                <anchor moveWithCells="1" sizeWithCells="1">
                  <from>
                    <xdr:col>5</xdr:col>
                    <xdr:colOff>628650</xdr:colOff>
                    <xdr:row>0</xdr:row>
                    <xdr:rowOff>0</xdr:rowOff>
                  </from>
                  <to>
                    <xdr:col>8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AC178"/>
  <sheetViews>
    <sheetView zoomScale="75" workbookViewId="0">
      <pane ySplit="1" topLeftCell="A2" activePane="bottomLeft" state="frozenSplit"/>
      <selection activeCell="B30" sqref="B30"/>
      <selection pane="bottomLeft" activeCell="G7" sqref="G7"/>
    </sheetView>
  </sheetViews>
  <sheetFormatPr baseColWidth="10" defaultRowHeight="12" x14ac:dyDescent="0.2"/>
  <cols>
    <col min="1" max="1" width="7.5703125" style="268" customWidth="1"/>
    <col min="2" max="2" width="11.42578125" style="268"/>
    <col min="3" max="3" width="18.42578125" style="268" customWidth="1"/>
    <col min="4" max="4" width="9.28515625" style="342" customWidth="1"/>
    <col min="5" max="16384" width="11.42578125" style="268"/>
  </cols>
  <sheetData>
    <row r="1" spans="1:17" x14ac:dyDescent="0.2">
      <c r="A1" s="265" t="s">
        <v>35</v>
      </c>
      <c r="B1" s="266"/>
      <c r="C1" s="266"/>
      <c r="D1" s="267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</row>
    <row r="2" spans="1:17" ht="12.75" thickBot="1" x14ac:dyDescent="0.25">
      <c r="A2" s="269"/>
      <c r="B2" s="269"/>
      <c r="C2" s="269"/>
      <c r="D2" s="270"/>
      <c r="E2" s="269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</row>
    <row r="3" spans="1:17" s="278" customFormat="1" x14ac:dyDescent="0.2">
      <c r="A3" s="272" t="s">
        <v>35</v>
      </c>
      <c r="B3" s="273"/>
      <c r="C3" s="273"/>
      <c r="D3" s="274"/>
      <c r="E3" s="275" t="s">
        <v>36</v>
      </c>
      <c r="F3" s="276">
        <f>Ventes!F$9</f>
        <v>1</v>
      </c>
      <c r="G3" s="276">
        <f>+Ventes!G$9</f>
        <v>2</v>
      </c>
      <c r="H3" s="276">
        <f>+Ventes!H$9</f>
        <v>3</v>
      </c>
      <c r="I3" s="276">
        <f>+Ventes!I$9</f>
        <v>4</v>
      </c>
      <c r="J3" s="276">
        <f>+Ventes!J$9</f>
        <v>5</v>
      </c>
      <c r="K3" s="276">
        <f>+Ventes!K$9</f>
        <v>6</v>
      </c>
      <c r="L3" s="276">
        <f>+Ventes!L$9</f>
        <v>7</v>
      </c>
      <c r="M3" s="276">
        <f>+Ventes!M$9</f>
        <v>8</v>
      </c>
      <c r="N3" s="276">
        <f>+Ventes!N$9</f>
        <v>9</v>
      </c>
      <c r="O3" s="276">
        <f>+Ventes!O$9</f>
        <v>10</v>
      </c>
      <c r="P3" s="276">
        <f>+Ventes!P$9</f>
        <v>11</v>
      </c>
      <c r="Q3" s="277">
        <f>Ventes!Q$9</f>
        <v>12</v>
      </c>
    </row>
    <row r="4" spans="1:17" ht="12.75" thickBot="1" x14ac:dyDescent="0.25">
      <c r="A4" s="279"/>
      <c r="B4" s="280"/>
      <c r="C4" s="280"/>
      <c r="D4" s="281"/>
      <c r="E4" s="282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4"/>
    </row>
    <row r="5" spans="1:17" x14ac:dyDescent="0.2">
      <c r="A5" s="285" t="s">
        <v>37</v>
      </c>
      <c r="B5" s="286"/>
      <c r="C5" s="286"/>
      <c r="D5" s="287"/>
      <c r="E5" s="288"/>
      <c r="F5" s="289">
        <f>Questions!F5</f>
        <v>0</v>
      </c>
      <c r="G5" s="289">
        <f t="shared" ref="G5:Q5" si="0">F52</f>
        <v>0</v>
      </c>
      <c r="H5" s="289">
        <f t="shared" si="0"/>
        <v>0</v>
      </c>
      <c r="I5" s="289">
        <f t="shared" si="0"/>
        <v>0</v>
      </c>
      <c r="J5" s="289">
        <f t="shared" si="0"/>
        <v>0</v>
      </c>
      <c r="K5" s="289">
        <f t="shared" si="0"/>
        <v>0</v>
      </c>
      <c r="L5" s="289">
        <f t="shared" si="0"/>
        <v>0</v>
      </c>
      <c r="M5" s="289">
        <f t="shared" si="0"/>
        <v>0</v>
      </c>
      <c r="N5" s="289">
        <f t="shared" si="0"/>
        <v>0</v>
      </c>
      <c r="O5" s="289">
        <f t="shared" si="0"/>
        <v>0</v>
      </c>
      <c r="P5" s="289">
        <f t="shared" si="0"/>
        <v>0</v>
      </c>
      <c r="Q5" s="290">
        <f t="shared" si="0"/>
        <v>0</v>
      </c>
    </row>
    <row r="6" spans="1:17" x14ac:dyDescent="0.2">
      <c r="A6" s="285" t="s">
        <v>38</v>
      </c>
      <c r="B6" s="286"/>
      <c r="C6" s="286"/>
      <c r="D6" s="287"/>
      <c r="E6" s="291"/>
      <c r="F6" s="286"/>
      <c r="G6" s="286"/>
      <c r="H6" s="286"/>
      <c r="I6" s="286"/>
      <c r="J6" s="286"/>
      <c r="K6" s="286"/>
      <c r="L6" s="286"/>
      <c r="M6" s="286"/>
      <c r="N6" s="286"/>
      <c r="O6" s="286"/>
      <c r="P6" s="286"/>
      <c r="Q6" s="292"/>
    </row>
    <row r="7" spans="1:17" x14ac:dyDescent="0.2">
      <c r="A7" s="293"/>
      <c r="B7" s="286" t="s">
        <v>39</v>
      </c>
      <c r="C7" s="286"/>
      <c r="D7" s="287"/>
      <c r="E7" s="294">
        <f>SUM(F7:Q7)</f>
        <v>0</v>
      </c>
      <c r="F7" s="289">
        <f>Ventes!F16</f>
        <v>0</v>
      </c>
      <c r="G7" s="289">
        <f>Ventes!G16</f>
        <v>0</v>
      </c>
      <c r="H7" s="289">
        <f>Ventes!H16</f>
        <v>0</v>
      </c>
      <c r="I7" s="289">
        <f>Ventes!I16</f>
        <v>0</v>
      </c>
      <c r="J7" s="289">
        <f>Ventes!J16</f>
        <v>0</v>
      </c>
      <c r="K7" s="289">
        <f>Ventes!K16</f>
        <v>0</v>
      </c>
      <c r="L7" s="289">
        <f>Ventes!L16</f>
        <v>0</v>
      </c>
      <c r="M7" s="289">
        <f>Ventes!M16</f>
        <v>0</v>
      </c>
      <c r="N7" s="289">
        <f>Ventes!N16</f>
        <v>0</v>
      </c>
      <c r="O7" s="289">
        <f>Ventes!O16</f>
        <v>0</v>
      </c>
      <c r="P7" s="289">
        <f>Ventes!P16</f>
        <v>0</v>
      </c>
      <c r="Q7" s="290">
        <f>Ventes!Q16</f>
        <v>0</v>
      </c>
    </row>
    <row r="8" spans="1:17" x14ac:dyDescent="0.2">
      <c r="A8" s="293"/>
      <c r="B8" s="286" t="s">
        <v>40</v>
      </c>
      <c r="C8" s="286"/>
      <c r="D8" s="287"/>
      <c r="E8" s="294">
        <f>SUM(F8:Q8)</f>
        <v>0</v>
      </c>
      <c r="F8" s="218">
        <v>0</v>
      </c>
      <c r="G8" s="218">
        <v>0</v>
      </c>
      <c r="H8" s="218">
        <v>0</v>
      </c>
      <c r="I8" s="218">
        <v>0</v>
      </c>
      <c r="J8" s="218">
        <v>0</v>
      </c>
      <c r="K8" s="218">
        <v>0</v>
      </c>
      <c r="L8" s="218">
        <v>0</v>
      </c>
      <c r="M8" s="218">
        <v>0</v>
      </c>
      <c r="N8" s="218">
        <v>0</v>
      </c>
      <c r="O8" s="218">
        <v>0</v>
      </c>
      <c r="P8" s="218">
        <v>0</v>
      </c>
      <c r="Q8" s="219">
        <v>0</v>
      </c>
    </row>
    <row r="9" spans="1:17" x14ac:dyDescent="0.2">
      <c r="A9" s="293"/>
      <c r="B9" s="286" t="s">
        <v>41</v>
      </c>
      <c r="C9" s="286"/>
      <c r="D9" s="287"/>
      <c r="E9" s="294">
        <f>SUM(F9:Q9)</f>
        <v>0</v>
      </c>
      <c r="F9" s="289">
        <f>Questions!F6*Questions!B26</f>
        <v>0</v>
      </c>
      <c r="G9" s="289">
        <f>Questions!F6*Questions!D26</f>
        <v>0</v>
      </c>
      <c r="H9" s="289">
        <f>Questions!F6*Questions!F26</f>
        <v>0</v>
      </c>
      <c r="I9" s="289">
        <f>Questions!F6*Questions!H26</f>
        <v>0</v>
      </c>
      <c r="J9" s="218">
        <v>0</v>
      </c>
      <c r="K9" s="218">
        <v>0</v>
      </c>
      <c r="L9" s="218">
        <v>0</v>
      </c>
      <c r="M9" s="218">
        <v>0</v>
      </c>
      <c r="N9" s="218">
        <v>0</v>
      </c>
      <c r="O9" s="218">
        <v>0</v>
      </c>
      <c r="P9" s="218">
        <v>0</v>
      </c>
      <c r="Q9" s="219">
        <v>0</v>
      </c>
    </row>
    <row r="10" spans="1:17" x14ac:dyDescent="0.2">
      <c r="A10" s="285" t="s">
        <v>42</v>
      </c>
      <c r="B10" s="286"/>
      <c r="C10" s="286"/>
      <c r="D10" s="287"/>
      <c r="E10" s="294">
        <f>SUM(F10:Q10)</f>
        <v>0</v>
      </c>
      <c r="F10" s="289">
        <f>SUM(F7:F9)</f>
        <v>0</v>
      </c>
      <c r="G10" s="289">
        <f t="shared" ref="G10:Q10" si="1">SUM(G7:G9)</f>
        <v>0</v>
      </c>
      <c r="H10" s="289">
        <f t="shared" si="1"/>
        <v>0</v>
      </c>
      <c r="I10" s="289">
        <f t="shared" si="1"/>
        <v>0</v>
      </c>
      <c r="J10" s="289">
        <f t="shared" si="1"/>
        <v>0</v>
      </c>
      <c r="K10" s="289">
        <f t="shared" si="1"/>
        <v>0</v>
      </c>
      <c r="L10" s="289">
        <f t="shared" si="1"/>
        <v>0</v>
      </c>
      <c r="M10" s="289">
        <f t="shared" si="1"/>
        <v>0</v>
      </c>
      <c r="N10" s="289">
        <f t="shared" si="1"/>
        <v>0</v>
      </c>
      <c r="O10" s="289">
        <f t="shared" si="1"/>
        <v>0</v>
      </c>
      <c r="P10" s="289">
        <f t="shared" si="1"/>
        <v>0</v>
      </c>
      <c r="Q10" s="290">
        <f t="shared" si="1"/>
        <v>0</v>
      </c>
    </row>
    <row r="11" spans="1:17" x14ac:dyDescent="0.2">
      <c r="A11" s="293"/>
      <c r="B11" s="286"/>
      <c r="C11" s="286"/>
      <c r="D11" s="287"/>
      <c r="E11" s="288"/>
      <c r="F11" s="295"/>
      <c r="G11" s="295"/>
      <c r="H11" s="295"/>
      <c r="I11" s="295"/>
      <c r="J11" s="295"/>
      <c r="K11" s="295"/>
      <c r="L11" s="295"/>
      <c r="M11" s="295"/>
      <c r="N11" s="295"/>
      <c r="O11" s="295"/>
      <c r="P11" s="295"/>
      <c r="Q11" s="296"/>
    </row>
    <row r="12" spans="1:17" x14ac:dyDescent="0.2">
      <c r="A12" s="285" t="s">
        <v>43</v>
      </c>
      <c r="B12" s="286"/>
      <c r="C12" s="286"/>
      <c r="D12" s="287"/>
      <c r="E12" s="288"/>
      <c r="F12" s="295"/>
      <c r="G12" s="295"/>
      <c r="H12" s="295"/>
      <c r="I12" s="295"/>
      <c r="J12" s="295"/>
      <c r="K12" s="295"/>
      <c r="L12" s="295"/>
      <c r="M12" s="295"/>
      <c r="N12" s="295"/>
      <c r="O12" s="295"/>
      <c r="P12" s="295"/>
      <c r="Q12" s="296"/>
    </row>
    <row r="13" spans="1:17" x14ac:dyDescent="0.2">
      <c r="A13" s="293"/>
      <c r="B13" s="286" t="s">
        <v>44</v>
      </c>
      <c r="C13" s="286"/>
      <c r="D13" s="297"/>
      <c r="E13" s="294">
        <f t="shared" ref="E13:E18" si="2">SUM(F13:Q13)</f>
        <v>0</v>
      </c>
      <c r="F13" s="289">
        <f>Production!D81</f>
        <v>0</v>
      </c>
      <c r="G13" s="289">
        <f>Production!E81</f>
        <v>0</v>
      </c>
      <c r="H13" s="289">
        <f>Production!F81</f>
        <v>0</v>
      </c>
      <c r="I13" s="289">
        <f>Production!G81</f>
        <v>0</v>
      </c>
      <c r="J13" s="289">
        <f>Production!H81</f>
        <v>0</v>
      </c>
      <c r="K13" s="289">
        <f>Production!I81</f>
        <v>0</v>
      </c>
      <c r="L13" s="289">
        <f>Production!J81</f>
        <v>0</v>
      </c>
      <c r="M13" s="289">
        <f>Production!K81</f>
        <v>0</v>
      </c>
      <c r="N13" s="289">
        <f>Production!L81</f>
        <v>0</v>
      </c>
      <c r="O13" s="289">
        <f>Production!M81</f>
        <v>0</v>
      </c>
      <c r="P13" s="289">
        <f>Production!N81</f>
        <v>0</v>
      </c>
      <c r="Q13" s="290">
        <f>Production!O81</f>
        <v>0</v>
      </c>
    </row>
    <row r="14" spans="1:17" x14ac:dyDescent="0.2">
      <c r="A14" s="293"/>
      <c r="B14" s="286" t="s">
        <v>45</v>
      </c>
      <c r="C14" s="286"/>
      <c r="D14" s="51">
        <v>0</v>
      </c>
      <c r="E14" s="294">
        <f t="shared" si="2"/>
        <v>0</v>
      </c>
      <c r="F14" s="289">
        <f>Ventes!F15*$D$14</f>
        <v>0</v>
      </c>
      <c r="G14" s="289">
        <f>Ventes!G15*$D$14</f>
        <v>0</v>
      </c>
      <c r="H14" s="289">
        <f>Ventes!H15*$D$14</f>
        <v>0</v>
      </c>
      <c r="I14" s="289">
        <f>Ventes!I15*$D$14</f>
        <v>0</v>
      </c>
      <c r="J14" s="289">
        <f>Ventes!J15*$D$14</f>
        <v>0</v>
      </c>
      <c r="K14" s="289">
        <f>Ventes!K15*$D$14</f>
        <v>0</v>
      </c>
      <c r="L14" s="289">
        <f>Ventes!L15*$D$14</f>
        <v>0</v>
      </c>
      <c r="M14" s="289">
        <f>Ventes!M15*$D$14</f>
        <v>0</v>
      </c>
      <c r="N14" s="289">
        <f>Ventes!N15*$D$14</f>
        <v>0</v>
      </c>
      <c r="O14" s="289">
        <f>Ventes!O15*$D$14</f>
        <v>0</v>
      </c>
      <c r="P14" s="289">
        <f>Ventes!P15*$D$14</f>
        <v>0</v>
      </c>
      <c r="Q14" s="290">
        <f>Ventes!Q15*$D$14</f>
        <v>0</v>
      </c>
    </row>
    <row r="15" spans="1:17" x14ac:dyDescent="0.2">
      <c r="A15" s="293"/>
      <c r="B15" s="286" t="s">
        <v>46</v>
      </c>
      <c r="C15" s="286"/>
      <c r="D15" s="51">
        <v>0</v>
      </c>
      <c r="E15" s="294">
        <f t="shared" si="2"/>
        <v>0</v>
      </c>
      <c r="F15" s="289">
        <f>F14*$D$15</f>
        <v>0</v>
      </c>
      <c r="G15" s="289">
        <f t="shared" ref="G15:Q15" si="3">G14*$D$15</f>
        <v>0</v>
      </c>
      <c r="H15" s="289">
        <f t="shared" si="3"/>
        <v>0</v>
      </c>
      <c r="I15" s="289">
        <f t="shared" si="3"/>
        <v>0</v>
      </c>
      <c r="J15" s="289">
        <f t="shared" si="3"/>
        <v>0</v>
      </c>
      <c r="K15" s="289">
        <f t="shared" si="3"/>
        <v>0</v>
      </c>
      <c r="L15" s="289">
        <f t="shared" si="3"/>
        <v>0</v>
      </c>
      <c r="M15" s="289">
        <f t="shared" si="3"/>
        <v>0</v>
      </c>
      <c r="N15" s="289">
        <f t="shared" si="3"/>
        <v>0</v>
      </c>
      <c r="O15" s="289">
        <f t="shared" si="3"/>
        <v>0</v>
      </c>
      <c r="P15" s="289">
        <f t="shared" si="3"/>
        <v>0</v>
      </c>
      <c r="Q15" s="290">
        <f t="shared" si="3"/>
        <v>0</v>
      </c>
    </row>
    <row r="16" spans="1:17" x14ac:dyDescent="0.2">
      <c r="A16" s="293"/>
      <c r="B16" s="286" t="s">
        <v>47</v>
      </c>
      <c r="C16" s="286"/>
      <c r="D16" s="51">
        <v>0</v>
      </c>
      <c r="E16" s="294">
        <f t="shared" si="2"/>
        <v>0</v>
      </c>
      <c r="F16" s="289">
        <f>Ventes!F15*$D$16</f>
        <v>0</v>
      </c>
      <c r="G16" s="289">
        <f>Ventes!G15*$D$16</f>
        <v>0</v>
      </c>
      <c r="H16" s="289">
        <f>Ventes!H15*$D$16</f>
        <v>0</v>
      </c>
      <c r="I16" s="289">
        <f>Ventes!I15*$D$16</f>
        <v>0</v>
      </c>
      <c r="J16" s="289">
        <f>Ventes!J15*$D$16</f>
        <v>0</v>
      </c>
      <c r="K16" s="289">
        <f>Ventes!K15*$D$16</f>
        <v>0</v>
      </c>
      <c r="L16" s="289">
        <f>Ventes!L15*$D$16</f>
        <v>0</v>
      </c>
      <c r="M16" s="289">
        <f>Ventes!M15*$D$16</f>
        <v>0</v>
      </c>
      <c r="N16" s="289">
        <f>Ventes!N15*$D$16</f>
        <v>0</v>
      </c>
      <c r="O16" s="289">
        <f>Ventes!O15*$D$16</f>
        <v>0</v>
      </c>
      <c r="P16" s="289">
        <f>Ventes!P15*$D$16</f>
        <v>0</v>
      </c>
      <c r="Q16" s="290">
        <f>Ventes!Q15*$D$16</f>
        <v>0</v>
      </c>
    </row>
    <row r="17" spans="1:17" x14ac:dyDescent="0.2">
      <c r="A17" s="293"/>
      <c r="B17" s="286" t="s">
        <v>48</v>
      </c>
      <c r="C17" s="286"/>
      <c r="D17" s="51">
        <v>0</v>
      </c>
      <c r="E17" s="294">
        <f t="shared" si="2"/>
        <v>0</v>
      </c>
      <c r="F17" s="289">
        <f>Ventes!F15*$D$17</f>
        <v>0</v>
      </c>
      <c r="G17" s="289">
        <f>Ventes!G15*$D$17</f>
        <v>0</v>
      </c>
      <c r="H17" s="289">
        <f>Ventes!H15*$D$17</f>
        <v>0</v>
      </c>
      <c r="I17" s="289">
        <f>Ventes!I15*$D$17</f>
        <v>0</v>
      </c>
      <c r="J17" s="289">
        <f>Ventes!J15*$D$17</f>
        <v>0</v>
      </c>
      <c r="K17" s="289">
        <f>Ventes!K15*$D$17</f>
        <v>0</v>
      </c>
      <c r="L17" s="289">
        <f>Ventes!L15*$D$17</f>
        <v>0</v>
      </c>
      <c r="M17" s="289">
        <f>Ventes!M15*$D$17</f>
        <v>0</v>
      </c>
      <c r="N17" s="289">
        <f>Ventes!N15*$D$17</f>
        <v>0</v>
      </c>
      <c r="O17" s="289">
        <f>Ventes!O15*$D$17</f>
        <v>0</v>
      </c>
      <c r="P17" s="289">
        <f>Ventes!P15*$D$17</f>
        <v>0</v>
      </c>
      <c r="Q17" s="290">
        <f>Ventes!Q15*$D$17</f>
        <v>0</v>
      </c>
    </row>
    <row r="18" spans="1:17" x14ac:dyDescent="0.2">
      <c r="A18" s="293"/>
      <c r="B18" s="286" t="s">
        <v>49</v>
      </c>
      <c r="C18" s="286"/>
      <c r="D18" s="51">
        <v>0</v>
      </c>
      <c r="E18" s="294">
        <f t="shared" si="2"/>
        <v>0</v>
      </c>
      <c r="F18" s="289">
        <f>Ventes!F15*$D$18</f>
        <v>0</v>
      </c>
      <c r="G18" s="289">
        <f>Ventes!G15*$D$18</f>
        <v>0</v>
      </c>
      <c r="H18" s="289">
        <f>Ventes!H15*$D$18</f>
        <v>0</v>
      </c>
      <c r="I18" s="289">
        <f>Ventes!I15*$D$18</f>
        <v>0</v>
      </c>
      <c r="J18" s="289">
        <f>Ventes!J15*$D$18</f>
        <v>0</v>
      </c>
      <c r="K18" s="289">
        <f>Ventes!K15*$D$18</f>
        <v>0</v>
      </c>
      <c r="L18" s="289">
        <f>Ventes!L15*$D$18</f>
        <v>0</v>
      </c>
      <c r="M18" s="289">
        <f>Ventes!M15*$D$18</f>
        <v>0</v>
      </c>
      <c r="N18" s="289">
        <f>Ventes!N15*$D$18</f>
        <v>0</v>
      </c>
      <c r="O18" s="289">
        <f>Ventes!O15*$D$18</f>
        <v>0</v>
      </c>
      <c r="P18" s="289">
        <f>Ventes!P15*$D$18</f>
        <v>0</v>
      </c>
      <c r="Q18" s="290">
        <f>Ventes!Q15*$D$18</f>
        <v>0</v>
      </c>
    </row>
    <row r="19" spans="1:17" x14ac:dyDescent="0.2">
      <c r="A19" s="293"/>
      <c r="B19" s="286" t="s">
        <v>50</v>
      </c>
      <c r="C19" s="286"/>
      <c r="D19" s="297"/>
      <c r="E19" s="294">
        <f t="shared" ref="E19:E27" si="4">SUM(F19:Q19)</f>
        <v>0</v>
      </c>
      <c r="F19" s="52">
        <v>0</v>
      </c>
      <c r="G19" s="52">
        <f>F19</f>
        <v>0</v>
      </c>
      <c r="H19" s="52">
        <f t="shared" ref="H19:Q19" si="5">$G$19</f>
        <v>0</v>
      </c>
      <c r="I19" s="52">
        <f t="shared" si="5"/>
        <v>0</v>
      </c>
      <c r="J19" s="52">
        <f t="shared" si="5"/>
        <v>0</v>
      </c>
      <c r="K19" s="52">
        <f t="shared" si="5"/>
        <v>0</v>
      </c>
      <c r="L19" s="52">
        <f t="shared" si="5"/>
        <v>0</v>
      </c>
      <c r="M19" s="52">
        <f t="shared" si="5"/>
        <v>0</v>
      </c>
      <c r="N19" s="52">
        <f t="shared" si="5"/>
        <v>0</v>
      </c>
      <c r="O19" s="52">
        <f t="shared" si="5"/>
        <v>0</v>
      </c>
      <c r="P19" s="52">
        <f t="shared" si="5"/>
        <v>0</v>
      </c>
      <c r="Q19" s="53">
        <f t="shared" si="5"/>
        <v>0</v>
      </c>
    </row>
    <row r="20" spans="1:17" x14ac:dyDescent="0.2">
      <c r="A20" s="293"/>
      <c r="B20" s="286" t="s">
        <v>46</v>
      </c>
      <c r="C20" s="286"/>
      <c r="D20" s="51">
        <v>0</v>
      </c>
      <c r="E20" s="294">
        <f t="shared" si="4"/>
        <v>0</v>
      </c>
      <c r="F20" s="289">
        <f>F19*$D$20</f>
        <v>0</v>
      </c>
      <c r="G20" s="289">
        <f t="shared" ref="G20:Q20" si="6">G19*$D$20</f>
        <v>0</v>
      </c>
      <c r="H20" s="289">
        <f t="shared" si="6"/>
        <v>0</v>
      </c>
      <c r="I20" s="289">
        <f t="shared" si="6"/>
        <v>0</v>
      </c>
      <c r="J20" s="289">
        <f t="shared" si="6"/>
        <v>0</v>
      </c>
      <c r="K20" s="289">
        <f t="shared" si="6"/>
        <v>0</v>
      </c>
      <c r="L20" s="289">
        <f t="shared" si="6"/>
        <v>0</v>
      </c>
      <c r="M20" s="289">
        <f t="shared" si="6"/>
        <v>0</v>
      </c>
      <c r="N20" s="289">
        <f t="shared" si="6"/>
        <v>0</v>
      </c>
      <c r="O20" s="289">
        <f t="shared" si="6"/>
        <v>0</v>
      </c>
      <c r="P20" s="289">
        <f t="shared" si="6"/>
        <v>0</v>
      </c>
      <c r="Q20" s="290">
        <f t="shared" si="6"/>
        <v>0</v>
      </c>
    </row>
    <row r="21" spans="1:17" x14ac:dyDescent="0.2">
      <c r="A21" s="293"/>
      <c r="B21" s="286" t="s">
        <v>51</v>
      </c>
      <c r="C21" s="286"/>
      <c r="D21" s="297"/>
      <c r="E21" s="294">
        <f t="shared" si="4"/>
        <v>0</v>
      </c>
      <c r="F21" s="52">
        <v>0</v>
      </c>
      <c r="G21" s="52">
        <f>$F$21</f>
        <v>0</v>
      </c>
      <c r="H21" s="52">
        <f t="shared" ref="H21:Q21" si="7">$G$21</f>
        <v>0</v>
      </c>
      <c r="I21" s="52">
        <f t="shared" si="7"/>
        <v>0</v>
      </c>
      <c r="J21" s="52">
        <f t="shared" si="7"/>
        <v>0</v>
      </c>
      <c r="K21" s="52">
        <f t="shared" si="7"/>
        <v>0</v>
      </c>
      <c r="L21" s="52">
        <f t="shared" si="7"/>
        <v>0</v>
      </c>
      <c r="M21" s="52">
        <f t="shared" si="7"/>
        <v>0</v>
      </c>
      <c r="N21" s="52">
        <f t="shared" si="7"/>
        <v>0</v>
      </c>
      <c r="O21" s="52">
        <f t="shared" si="7"/>
        <v>0</v>
      </c>
      <c r="P21" s="52">
        <f t="shared" si="7"/>
        <v>0</v>
      </c>
      <c r="Q21" s="53">
        <f t="shared" si="7"/>
        <v>0</v>
      </c>
    </row>
    <row r="22" spans="1:17" x14ac:dyDescent="0.2">
      <c r="A22" s="293"/>
      <c r="B22" s="286" t="s">
        <v>52</v>
      </c>
      <c r="C22" s="286"/>
      <c r="D22" s="297"/>
      <c r="E22" s="294">
        <f t="shared" si="4"/>
        <v>0</v>
      </c>
      <c r="F22" s="52">
        <v>0</v>
      </c>
      <c r="G22" s="52">
        <f>$F$22</f>
        <v>0</v>
      </c>
      <c r="H22" s="52">
        <f t="shared" ref="H22:Q22" si="8">$G$22</f>
        <v>0</v>
      </c>
      <c r="I22" s="52">
        <f t="shared" si="8"/>
        <v>0</v>
      </c>
      <c r="J22" s="52">
        <f t="shared" si="8"/>
        <v>0</v>
      </c>
      <c r="K22" s="52">
        <f t="shared" si="8"/>
        <v>0</v>
      </c>
      <c r="L22" s="52">
        <f t="shared" si="8"/>
        <v>0</v>
      </c>
      <c r="M22" s="52">
        <f t="shared" si="8"/>
        <v>0</v>
      </c>
      <c r="N22" s="52">
        <f t="shared" si="8"/>
        <v>0</v>
      </c>
      <c r="O22" s="52">
        <f t="shared" si="8"/>
        <v>0</v>
      </c>
      <c r="P22" s="52">
        <f t="shared" si="8"/>
        <v>0</v>
      </c>
      <c r="Q22" s="53">
        <f t="shared" si="8"/>
        <v>0</v>
      </c>
    </row>
    <row r="23" spans="1:17" x14ac:dyDescent="0.2">
      <c r="A23" s="293"/>
      <c r="B23" s="286" t="s">
        <v>53</v>
      </c>
      <c r="C23" s="286"/>
      <c r="D23" s="297"/>
      <c r="E23" s="294">
        <f t="shared" si="4"/>
        <v>0</v>
      </c>
      <c r="F23" s="52">
        <v>0</v>
      </c>
      <c r="G23" s="52">
        <f>$F$23</f>
        <v>0</v>
      </c>
      <c r="H23" s="52">
        <f t="shared" ref="H23:Q23" si="9">$G$23</f>
        <v>0</v>
      </c>
      <c r="I23" s="52">
        <f t="shared" si="9"/>
        <v>0</v>
      </c>
      <c r="J23" s="52">
        <f t="shared" si="9"/>
        <v>0</v>
      </c>
      <c r="K23" s="52">
        <f t="shared" si="9"/>
        <v>0</v>
      </c>
      <c r="L23" s="52">
        <f t="shared" si="9"/>
        <v>0</v>
      </c>
      <c r="M23" s="52">
        <f t="shared" si="9"/>
        <v>0</v>
      </c>
      <c r="N23" s="52">
        <f t="shared" si="9"/>
        <v>0</v>
      </c>
      <c r="O23" s="52">
        <f t="shared" si="9"/>
        <v>0</v>
      </c>
      <c r="P23" s="52">
        <f t="shared" si="9"/>
        <v>0</v>
      </c>
      <c r="Q23" s="53">
        <f t="shared" si="9"/>
        <v>0</v>
      </c>
    </row>
    <row r="24" spans="1:17" x14ac:dyDescent="0.2">
      <c r="A24" s="293"/>
      <c r="B24" s="286" t="s">
        <v>54</v>
      </c>
      <c r="C24" s="286"/>
      <c r="D24" s="297"/>
      <c r="E24" s="294">
        <f t="shared" si="4"/>
        <v>0</v>
      </c>
      <c r="F24" s="52">
        <v>0</v>
      </c>
      <c r="G24" s="52">
        <v>0</v>
      </c>
      <c r="H24" s="52">
        <f t="shared" ref="H24:Q24" si="10">$G$24</f>
        <v>0</v>
      </c>
      <c r="I24" s="52">
        <f t="shared" si="10"/>
        <v>0</v>
      </c>
      <c r="J24" s="52">
        <f t="shared" si="10"/>
        <v>0</v>
      </c>
      <c r="K24" s="52">
        <f t="shared" si="10"/>
        <v>0</v>
      </c>
      <c r="L24" s="52">
        <f t="shared" si="10"/>
        <v>0</v>
      </c>
      <c r="M24" s="52">
        <f t="shared" si="10"/>
        <v>0</v>
      </c>
      <c r="N24" s="52">
        <f t="shared" si="10"/>
        <v>0</v>
      </c>
      <c r="O24" s="52">
        <f t="shared" si="10"/>
        <v>0</v>
      </c>
      <c r="P24" s="52">
        <f t="shared" si="10"/>
        <v>0</v>
      </c>
      <c r="Q24" s="53">
        <f t="shared" si="10"/>
        <v>0</v>
      </c>
    </row>
    <row r="25" spans="1:17" x14ac:dyDescent="0.2">
      <c r="A25" s="293"/>
      <c r="B25" s="286" t="s">
        <v>55</v>
      </c>
      <c r="C25" s="286"/>
      <c r="D25" s="297"/>
      <c r="E25" s="294">
        <f t="shared" si="4"/>
        <v>0</v>
      </c>
      <c r="F25" s="52">
        <v>0</v>
      </c>
      <c r="G25" s="52">
        <f>$F$25</f>
        <v>0</v>
      </c>
      <c r="H25" s="52">
        <f t="shared" ref="H25:Q25" si="11">$G$25</f>
        <v>0</v>
      </c>
      <c r="I25" s="52">
        <f t="shared" si="11"/>
        <v>0</v>
      </c>
      <c r="J25" s="52">
        <f t="shared" si="11"/>
        <v>0</v>
      </c>
      <c r="K25" s="52">
        <f t="shared" si="11"/>
        <v>0</v>
      </c>
      <c r="L25" s="52">
        <f t="shared" si="11"/>
        <v>0</v>
      </c>
      <c r="M25" s="52">
        <f t="shared" si="11"/>
        <v>0</v>
      </c>
      <c r="N25" s="52">
        <f t="shared" si="11"/>
        <v>0</v>
      </c>
      <c r="O25" s="52">
        <f t="shared" si="11"/>
        <v>0</v>
      </c>
      <c r="P25" s="52">
        <f t="shared" si="11"/>
        <v>0</v>
      </c>
      <c r="Q25" s="53">
        <f t="shared" si="11"/>
        <v>0</v>
      </c>
    </row>
    <row r="26" spans="1:17" x14ac:dyDescent="0.2">
      <c r="A26" s="293"/>
      <c r="B26" s="286" t="s">
        <v>56</v>
      </c>
      <c r="C26" s="286"/>
      <c r="D26" s="297"/>
      <c r="E26" s="294">
        <f t="shared" si="4"/>
        <v>0</v>
      </c>
      <c r="F26" s="52">
        <v>0</v>
      </c>
      <c r="G26" s="52">
        <f>$F$26</f>
        <v>0</v>
      </c>
      <c r="H26" s="52">
        <f t="shared" ref="H26:Q26" si="12">$G$26</f>
        <v>0</v>
      </c>
      <c r="I26" s="52">
        <f t="shared" si="12"/>
        <v>0</v>
      </c>
      <c r="J26" s="52">
        <f t="shared" si="12"/>
        <v>0</v>
      </c>
      <c r="K26" s="52">
        <f t="shared" si="12"/>
        <v>0</v>
      </c>
      <c r="L26" s="52">
        <f t="shared" si="12"/>
        <v>0</v>
      </c>
      <c r="M26" s="52">
        <f t="shared" si="12"/>
        <v>0</v>
      </c>
      <c r="N26" s="52">
        <f t="shared" si="12"/>
        <v>0</v>
      </c>
      <c r="O26" s="52">
        <f t="shared" si="12"/>
        <v>0</v>
      </c>
      <c r="P26" s="52">
        <f t="shared" si="12"/>
        <v>0</v>
      </c>
      <c r="Q26" s="53">
        <f t="shared" si="12"/>
        <v>0</v>
      </c>
    </row>
    <row r="27" spans="1:17" x14ac:dyDescent="0.2">
      <c r="A27" s="293"/>
      <c r="B27" s="286" t="s">
        <v>57</v>
      </c>
      <c r="C27" s="286"/>
      <c r="D27" s="297"/>
      <c r="E27" s="294">
        <f t="shared" si="4"/>
        <v>0</v>
      </c>
      <c r="F27" s="52">
        <v>0</v>
      </c>
      <c r="G27" s="52">
        <f>$F$27</f>
        <v>0</v>
      </c>
      <c r="H27" s="52">
        <f t="shared" ref="H27:Q27" si="13">$G$27</f>
        <v>0</v>
      </c>
      <c r="I27" s="52">
        <f t="shared" si="13"/>
        <v>0</v>
      </c>
      <c r="J27" s="52">
        <f t="shared" si="13"/>
        <v>0</v>
      </c>
      <c r="K27" s="52">
        <f t="shared" si="13"/>
        <v>0</v>
      </c>
      <c r="L27" s="52">
        <f t="shared" si="13"/>
        <v>0</v>
      </c>
      <c r="M27" s="52">
        <f t="shared" si="13"/>
        <v>0</v>
      </c>
      <c r="N27" s="52">
        <f t="shared" si="13"/>
        <v>0</v>
      </c>
      <c r="O27" s="52">
        <f t="shared" si="13"/>
        <v>0</v>
      </c>
      <c r="P27" s="52">
        <f t="shared" si="13"/>
        <v>0</v>
      </c>
      <c r="Q27" s="53">
        <f t="shared" si="13"/>
        <v>0</v>
      </c>
    </row>
    <row r="28" spans="1:17" x14ac:dyDescent="0.2">
      <c r="A28" s="293"/>
      <c r="B28" s="286" t="s">
        <v>58</v>
      </c>
      <c r="C28" s="286"/>
      <c r="D28" s="51">
        <v>0</v>
      </c>
      <c r="E28" s="294">
        <f>SUM(F28:Q28)</f>
        <v>0</v>
      </c>
      <c r="F28" s="289">
        <f>Ventes!F15*'Budget de caisse'!$D$28</f>
        <v>0</v>
      </c>
      <c r="G28" s="289">
        <f>Ventes!G15*'Budget de caisse'!$D$28</f>
        <v>0</v>
      </c>
      <c r="H28" s="289">
        <f>Ventes!H15*'Budget de caisse'!$D$28</f>
        <v>0</v>
      </c>
      <c r="I28" s="289">
        <f>Ventes!I15*'Budget de caisse'!$D$28</f>
        <v>0</v>
      </c>
      <c r="J28" s="289">
        <f>Ventes!J15*'Budget de caisse'!$D$28</f>
        <v>0</v>
      </c>
      <c r="K28" s="289">
        <f>Ventes!K15*'Budget de caisse'!$D$28</f>
        <v>0</v>
      </c>
      <c r="L28" s="289">
        <f>Ventes!L15*'Budget de caisse'!$D$28</f>
        <v>0</v>
      </c>
      <c r="M28" s="289">
        <f>Ventes!M15*'Budget de caisse'!$D$28</f>
        <v>0</v>
      </c>
      <c r="N28" s="289">
        <f>Ventes!N15*'Budget de caisse'!$D$28</f>
        <v>0</v>
      </c>
      <c r="O28" s="289">
        <f>Ventes!O15*'Budget de caisse'!$D$28</f>
        <v>0</v>
      </c>
      <c r="P28" s="289">
        <f>Ventes!P15*'Budget de caisse'!$D$28</f>
        <v>0</v>
      </c>
      <c r="Q28" s="290">
        <f>Ventes!Q15*'Budget de caisse'!$D$28</f>
        <v>0</v>
      </c>
    </row>
    <row r="29" spans="1:17" x14ac:dyDescent="0.2">
      <c r="A29" s="293"/>
      <c r="B29" s="286" t="s">
        <v>59</v>
      </c>
      <c r="C29" s="286"/>
      <c r="D29" s="297"/>
      <c r="E29" s="294">
        <f>SUM(F29:Q29)</f>
        <v>0</v>
      </c>
      <c r="F29" s="52">
        <v>0</v>
      </c>
      <c r="G29" s="52">
        <f>$F$29</f>
        <v>0</v>
      </c>
      <c r="H29" s="52">
        <f t="shared" ref="H29:Q29" si="14">$G$29</f>
        <v>0</v>
      </c>
      <c r="I29" s="52">
        <f t="shared" si="14"/>
        <v>0</v>
      </c>
      <c r="J29" s="52">
        <f t="shared" si="14"/>
        <v>0</v>
      </c>
      <c r="K29" s="52">
        <f t="shared" si="14"/>
        <v>0</v>
      </c>
      <c r="L29" s="52">
        <f t="shared" si="14"/>
        <v>0</v>
      </c>
      <c r="M29" s="52">
        <f t="shared" si="14"/>
        <v>0</v>
      </c>
      <c r="N29" s="52">
        <f t="shared" si="14"/>
        <v>0</v>
      </c>
      <c r="O29" s="52">
        <f t="shared" si="14"/>
        <v>0</v>
      </c>
      <c r="P29" s="52">
        <f t="shared" si="14"/>
        <v>0</v>
      </c>
      <c r="Q29" s="53">
        <f t="shared" si="14"/>
        <v>0</v>
      </c>
    </row>
    <row r="30" spans="1:17" x14ac:dyDescent="0.2">
      <c r="A30" s="293"/>
      <c r="B30" s="286" t="s">
        <v>60</v>
      </c>
      <c r="C30" s="286"/>
      <c r="D30" s="297"/>
      <c r="E30" s="294">
        <f>SUM(F30:Q30)</f>
        <v>0</v>
      </c>
      <c r="F30" s="52">
        <v>0</v>
      </c>
      <c r="G30" s="52">
        <f>$F$30</f>
        <v>0</v>
      </c>
      <c r="H30" s="52">
        <f t="shared" ref="H30:Q30" si="15">$G$30</f>
        <v>0</v>
      </c>
      <c r="I30" s="52">
        <f t="shared" si="15"/>
        <v>0</v>
      </c>
      <c r="J30" s="52">
        <f t="shared" si="15"/>
        <v>0</v>
      </c>
      <c r="K30" s="52">
        <f t="shared" si="15"/>
        <v>0</v>
      </c>
      <c r="L30" s="52">
        <f t="shared" si="15"/>
        <v>0</v>
      </c>
      <c r="M30" s="52">
        <f t="shared" si="15"/>
        <v>0</v>
      </c>
      <c r="N30" s="52">
        <f t="shared" si="15"/>
        <v>0</v>
      </c>
      <c r="O30" s="52">
        <f t="shared" si="15"/>
        <v>0</v>
      </c>
      <c r="P30" s="52">
        <f t="shared" si="15"/>
        <v>0</v>
      </c>
      <c r="Q30" s="53">
        <f t="shared" si="15"/>
        <v>0</v>
      </c>
    </row>
    <row r="31" spans="1:17" x14ac:dyDescent="0.2">
      <c r="A31" s="293"/>
      <c r="B31" s="286" t="s">
        <v>61</v>
      </c>
      <c r="C31" s="286"/>
      <c r="D31" s="297"/>
      <c r="E31" s="294">
        <f t="shared" ref="E31:E43" si="16">SUM(F31:Q31)</f>
        <v>0</v>
      </c>
      <c r="F31" s="52">
        <v>0</v>
      </c>
      <c r="G31" s="52">
        <f>$F$31</f>
        <v>0</v>
      </c>
      <c r="H31" s="52">
        <f t="shared" ref="H31:Q31" si="17">$G$31</f>
        <v>0</v>
      </c>
      <c r="I31" s="52">
        <f t="shared" si="17"/>
        <v>0</v>
      </c>
      <c r="J31" s="52">
        <f t="shared" si="17"/>
        <v>0</v>
      </c>
      <c r="K31" s="52">
        <f t="shared" si="17"/>
        <v>0</v>
      </c>
      <c r="L31" s="52">
        <f t="shared" si="17"/>
        <v>0</v>
      </c>
      <c r="M31" s="52">
        <f t="shared" si="17"/>
        <v>0</v>
      </c>
      <c r="N31" s="52">
        <f t="shared" si="17"/>
        <v>0</v>
      </c>
      <c r="O31" s="52">
        <f t="shared" si="17"/>
        <v>0</v>
      </c>
      <c r="P31" s="52">
        <f t="shared" si="17"/>
        <v>0</v>
      </c>
      <c r="Q31" s="53">
        <f t="shared" si="17"/>
        <v>0</v>
      </c>
    </row>
    <row r="32" spans="1:17" x14ac:dyDescent="0.2">
      <c r="A32" s="293"/>
      <c r="B32" s="286" t="s">
        <v>62</v>
      </c>
      <c r="C32" s="286"/>
      <c r="D32" s="297"/>
      <c r="E32" s="294">
        <f t="shared" si="16"/>
        <v>0</v>
      </c>
      <c r="F32" s="52">
        <v>0</v>
      </c>
      <c r="G32" s="52">
        <f>$F$32</f>
        <v>0</v>
      </c>
      <c r="H32" s="52">
        <f t="shared" ref="H32:Q32" si="18">$G$32</f>
        <v>0</v>
      </c>
      <c r="I32" s="52">
        <f t="shared" si="18"/>
        <v>0</v>
      </c>
      <c r="J32" s="52">
        <f t="shared" si="18"/>
        <v>0</v>
      </c>
      <c r="K32" s="52">
        <f t="shared" si="18"/>
        <v>0</v>
      </c>
      <c r="L32" s="52">
        <f t="shared" si="18"/>
        <v>0</v>
      </c>
      <c r="M32" s="52">
        <f t="shared" si="18"/>
        <v>0</v>
      </c>
      <c r="N32" s="52">
        <f t="shared" si="18"/>
        <v>0</v>
      </c>
      <c r="O32" s="52">
        <f t="shared" si="18"/>
        <v>0</v>
      </c>
      <c r="P32" s="52">
        <f t="shared" si="18"/>
        <v>0</v>
      </c>
      <c r="Q32" s="53">
        <f t="shared" si="18"/>
        <v>0</v>
      </c>
    </row>
    <row r="33" spans="1:29" x14ac:dyDescent="0.2">
      <c r="A33" s="293"/>
      <c r="B33" s="286" t="s">
        <v>63</v>
      </c>
      <c r="C33" s="286"/>
      <c r="D33" s="297"/>
      <c r="E33" s="294">
        <f t="shared" si="16"/>
        <v>0</v>
      </c>
      <c r="F33" s="52">
        <v>0</v>
      </c>
      <c r="G33" s="52">
        <f>$F$33</f>
        <v>0</v>
      </c>
      <c r="H33" s="52">
        <f t="shared" ref="H33:P33" si="19">$G$33</f>
        <v>0</v>
      </c>
      <c r="I33" s="52">
        <f t="shared" si="19"/>
        <v>0</v>
      </c>
      <c r="J33" s="52">
        <f t="shared" si="19"/>
        <v>0</v>
      </c>
      <c r="K33" s="52">
        <f t="shared" si="19"/>
        <v>0</v>
      </c>
      <c r="L33" s="52">
        <f t="shared" si="19"/>
        <v>0</v>
      </c>
      <c r="M33" s="52">
        <f t="shared" si="19"/>
        <v>0</v>
      </c>
      <c r="N33" s="52">
        <f t="shared" si="19"/>
        <v>0</v>
      </c>
      <c r="O33" s="52">
        <f t="shared" si="19"/>
        <v>0</v>
      </c>
      <c r="P33" s="52">
        <f t="shared" si="19"/>
        <v>0</v>
      </c>
      <c r="Q33" s="53">
        <v>0</v>
      </c>
    </row>
    <row r="34" spans="1:29" x14ac:dyDescent="0.2">
      <c r="A34" s="293"/>
      <c r="B34" s="286" t="s">
        <v>64</v>
      </c>
      <c r="C34" s="286"/>
      <c r="D34" s="297"/>
      <c r="E34" s="294">
        <f t="shared" si="16"/>
        <v>0</v>
      </c>
      <c r="F34" s="52">
        <v>0</v>
      </c>
      <c r="G34" s="52">
        <f>$F$34</f>
        <v>0</v>
      </c>
      <c r="H34" s="52">
        <f t="shared" ref="H34:Q34" si="20">$G$34</f>
        <v>0</v>
      </c>
      <c r="I34" s="52">
        <f t="shared" si="20"/>
        <v>0</v>
      </c>
      <c r="J34" s="52">
        <f t="shared" si="20"/>
        <v>0</v>
      </c>
      <c r="K34" s="52">
        <f t="shared" si="20"/>
        <v>0</v>
      </c>
      <c r="L34" s="52">
        <f t="shared" si="20"/>
        <v>0</v>
      </c>
      <c r="M34" s="52">
        <f t="shared" si="20"/>
        <v>0</v>
      </c>
      <c r="N34" s="52">
        <f t="shared" si="20"/>
        <v>0</v>
      </c>
      <c r="O34" s="52">
        <f t="shared" si="20"/>
        <v>0</v>
      </c>
      <c r="P34" s="52">
        <f t="shared" si="20"/>
        <v>0</v>
      </c>
      <c r="Q34" s="52">
        <f t="shared" si="20"/>
        <v>0</v>
      </c>
    </row>
    <row r="35" spans="1:29" x14ac:dyDescent="0.2">
      <c r="A35" s="293"/>
      <c r="B35" s="286" t="s">
        <v>65</v>
      </c>
      <c r="C35" s="286"/>
      <c r="D35" s="297"/>
      <c r="E35" s="294">
        <f t="shared" si="16"/>
        <v>0</v>
      </c>
      <c r="F35" s="289">
        <f>F48*Questions!$F$11/12</f>
        <v>0</v>
      </c>
      <c r="G35" s="289">
        <f>G48*Questions!$F$11/12</f>
        <v>0</v>
      </c>
      <c r="H35" s="289">
        <f>H48*Questions!$F$11/12</f>
        <v>0</v>
      </c>
      <c r="I35" s="289">
        <f>I48*Questions!$F$11/12</f>
        <v>0</v>
      </c>
      <c r="J35" s="289">
        <f>J48*Questions!$F$11/12</f>
        <v>0</v>
      </c>
      <c r="K35" s="289">
        <f>K48*Questions!$F$11/12</f>
        <v>0</v>
      </c>
      <c r="L35" s="289">
        <f>L48*Questions!$F$11/12</f>
        <v>0</v>
      </c>
      <c r="M35" s="289">
        <f>M48*Questions!$F$11/12</f>
        <v>0</v>
      </c>
      <c r="N35" s="289">
        <f>N48*Questions!$F$11/12</f>
        <v>0</v>
      </c>
      <c r="O35" s="289">
        <f>O48*Questions!$F$11/12</f>
        <v>0</v>
      </c>
      <c r="P35" s="289">
        <f>P48*Questions!$F$11/12</f>
        <v>0</v>
      </c>
      <c r="Q35" s="290">
        <f>Q48*Questions!$F$11/12</f>
        <v>0</v>
      </c>
    </row>
    <row r="36" spans="1:29" x14ac:dyDescent="0.2">
      <c r="A36" s="293"/>
      <c r="B36" s="286" t="s">
        <v>66</v>
      </c>
      <c r="C36" s="286"/>
      <c r="D36" s="297"/>
      <c r="E36" s="294">
        <f t="shared" si="16"/>
        <v>0</v>
      </c>
      <c r="F36" s="52">
        <v>0</v>
      </c>
      <c r="G36" s="52">
        <f>$F$36</f>
        <v>0</v>
      </c>
      <c r="H36" s="52">
        <f t="shared" ref="H36:Q36" si="21">$G$36</f>
        <v>0</v>
      </c>
      <c r="I36" s="52">
        <f t="shared" si="21"/>
        <v>0</v>
      </c>
      <c r="J36" s="52">
        <f t="shared" si="21"/>
        <v>0</v>
      </c>
      <c r="K36" s="52">
        <f t="shared" si="21"/>
        <v>0</v>
      </c>
      <c r="L36" s="52">
        <f t="shared" si="21"/>
        <v>0</v>
      </c>
      <c r="M36" s="52">
        <f t="shared" si="21"/>
        <v>0</v>
      </c>
      <c r="N36" s="52">
        <f t="shared" si="21"/>
        <v>0</v>
      </c>
      <c r="O36" s="52">
        <f t="shared" si="21"/>
        <v>0</v>
      </c>
      <c r="P36" s="52">
        <f t="shared" si="21"/>
        <v>0</v>
      </c>
      <c r="Q36" s="53">
        <f t="shared" si="21"/>
        <v>0</v>
      </c>
    </row>
    <row r="37" spans="1:29" x14ac:dyDescent="0.2">
      <c r="A37" s="293"/>
      <c r="B37" s="286" t="s">
        <v>114</v>
      </c>
      <c r="C37" s="286"/>
      <c r="D37" s="297"/>
      <c r="E37" s="294">
        <f t="shared" si="16"/>
        <v>0</v>
      </c>
      <c r="F37" s="52">
        <v>0</v>
      </c>
      <c r="G37" s="52">
        <f>$F$37</f>
        <v>0</v>
      </c>
      <c r="H37" s="52">
        <f t="shared" ref="H37:Q37" si="22">$G$37</f>
        <v>0</v>
      </c>
      <c r="I37" s="52">
        <f t="shared" si="22"/>
        <v>0</v>
      </c>
      <c r="J37" s="52">
        <f t="shared" si="22"/>
        <v>0</v>
      </c>
      <c r="K37" s="52">
        <f t="shared" si="22"/>
        <v>0</v>
      </c>
      <c r="L37" s="52">
        <f t="shared" si="22"/>
        <v>0</v>
      </c>
      <c r="M37" s="52">
        <f t="shared" si="22"/>
        <v>0</v>
      </c>
      <c r="N37" s="52">
        <f t="shared" si="22"/>
        <v>0</v>
      </c>
      <c r="O37" s="52">
        <f t="shared" si="22"/>
        <v>0</v>
      </c>
      <c r="P37" s="52">
        <f t="shared" si="22"/>
        <v>0</v>
      </c>
      <c r="Q37" s="53">
        <f t="shared" si="22"/>
        <v>0</v>
      </c>
    </row>
    <row r="38" spans="1:29" ht="12.75" x14ac:dyDescent="0.2">
      <c r="A38" s="293"/>
      <c r="B38" s="286" t="s">
        <v>114</v>
      </c>
      <c r="C38" s="286"/>
      <c r="D38" s="297"/>
      <c r="E38" s="294">
        <f t="shared" si="16"/>
        <v>0</v>
      </c>
      <c r="F38" s="52">
        <v>0</v>
      </c>
      <c r="G38" s="52">
        <f>F38</f>
        <v>0</v>
      </c>
      <c r="H38" s="52">
        <f t="shared" ref="H38:P38" si="23">G38</f>
        <v>0</v>
      </c>
      <c r="I38" s="52">
        <f t="shared" si="23"/>
        <v>0</v>
      </c>
      <c r="J38" s="52">
        <f t="shared" si="23"/>
        <v>0</v>
      </c>
      <c r="K38" s="52">
        <f t="shared" si="23"/>
        <v>0</v>
      </c>
      <c r="L38" s="52">
        <f t="shared" si="23"/>
        <v>0</v>
      </c>
      <c r="M38" s="52">
        <f t="shared" si="23"/>
        <v>0</v>
      </c>
      <c r="N38" s="52">
        <f t="shared" si="23"/>
        <v>0</v>
      </c>
      <c r="O38" s="52">
        <f t="shared" si="23"/>
        <v>0</v>
      </c>
      <c r="P38" s="52">
        <f t="shared" si="23"/>
        <v>0</v>
      </c>
      <c r="Q38" s="53">
        <f>P38</f>
        <v>0</v>
      </c>
      <c r="R38" s="298"/>
      <c r="S38" s="298"/>
      <c r="T38" s="298"/>
      <c r="U38" s="298"/>
      <c r="V38" s="298"/>
      <c r="W38" s="298"/>
      <c r="X38" s="298"/>
      <c r="Y38" s="298"/>
      <c r="Z38" s="298"/>
      <c r="AA38" s="298"/>
      <c r="AB38" s="298"/>
      <c r="AC38" s="298"/>
    </row>
    <row r="39" spans="1:29" ht="12.75" x14ac:dyDescent="0.2">
      <c r="A39" s="299"/>
      <c r="B39" s="286" t="s">
        <v>97</v>
      </c>
      <c r="C39" s="286"/>
      <c r="D39" s="297"/>
      <c r="E39" s="294">
        <f t="shared" si="16"/>
        <v>0</v>
      </c>
      <c r="F39" s="289">
        <f>Questions!F13</f>
        <v>0</v>
      </c>
      <c r="G39" s="289">
        <f>F39</f>
        <v>0</v>
      </c>
      <c r="H39" s="289">
        <f t="shared" ref="H39:P39" si="24">G39</f>
        <v>0</v>
      </c>
      <c r="I39" s="289">
        <f t="shared" si="24"/>
        <v>0</v>
      </c>
      <c r="J39" s="289">
        <f t="shared" si="24"/>
        <v>0</v>
      </c>
      <c r="K39" s="289">
        <f t="shared" si="24"/>
        <v>0</v>
      </c>
      <c r="L39" s="289">
        <f t="shared" si="24"/>
        <v>0</v>
      </c>
      <c r="M39" s="289">
        <f t="shared" si="24"/>
        <v>0</v>
      </c>
      <c r="N39" s="289">
        <f t="shared" si="24"/>
        <v>0</v>
      </c>
      <c r="O39" s="289">
        <f t="shared" si="24"/>
        <v>0</v>
      </c>
      <c r="P39" s="289">
        <f t="shared" si="24"/>
        <v>0</v>
      </c>
      <c r="Q39" s="290">
        <f>P39</f>
        <v>0</v>
      </c>
      <c r="R39" s="298"/>
      <c r="S39" s="298"/>
      <c r="T39" s="298"/>
      <c r="U39" s="298"/>
      <c r="V39" s="298"/>
      <c r="W39" s="298"/>
      <c r="X39" s="298"/>
      <c r="Y39" s="298"/>
      <c r="Z39" s="298"/>
      <c r="AA39" s="298"/>
      <c r="AB39" s="298"/>
      <c r="AC39" s="298"/>
    </row>
    <row r="40" spans="1:29" x14ac:dyDescent="0.2">
      <c r="A40" s="293"/>
      <c r="B40" s="286" t="s">
        <v>1</v>
      </c>
      <c r="C40" s="286"/>
      <c r="D40" s="297"/>
      <c r="E40" s="294">
        <f t="shared" si="16"/>
        <v>0</v>
      </c>
      <c r="F40" s="52">
        <v>0</v>
      </c>
      <c r="G40" s="52">
        <f t="shared" ref="G40:Q40" si="25">$F$40</f>
        <v>0</v>
      </c>
      <c r="H40" s="52">
        <f t="shared" si="25"/>
        <v>0</v>
      </c>
      <c r="I40" s="52">
        <f t="shared" si="25"/>
        <v>0</v>
      </c>
      <c r="J40" s="52">
        <f t="shared" si="25"/>
        <v>0</v>
      </c>
      <c r="K40" s="52">
        <f t="shared" si="25"/>
        <v>0</v>
      </c>
      <c r="L40" s="52">
        <f t="shared" si="25"/>
        <v>0</v>
      </c>
      <c r="M40" s="52">
        <f t="shared" si="25"/>
        <v>0</v>
      </c>
      <c r="N40" s="52">
        <f t="shared" si="25"/>
        <v>0</v>
      </c>
      <c r="O40" s="52">
        <f t="shared" si="25"/>
        <v>0</v>
      </c>
      <c r="P40" s="52">
        <f t="shared" si="25"/>
        <v>0</v>
      </c>
      <c r="Q40" s="53">
        <f t="shared" si="25"/>
        <v>0</v>
      </c>
    </row>
    <row r="41" spans="1:29" x14ac:dyDescent="0.2">
      <c r="A41" s="293"/>
      <c r="B41" s="286" t="s">
        <v>67</v>
      </c>
      <c r="C41" s="286"/>
      <c r="D41" s="297"/>
      <c r="E41" s="294">
        <f t="shared" si="16"/>
        <v>0</v>
      </c>
      <c r="F41" s="52">
        <v>0</v>
      </c>
      <c r="G41" s="52">
        <v>0</v>
      </c>
      <c r="H41" s="52">
        <v>0</v>
      </c>
      <c r="I41" s="52">
        <v>0</v>
      </c>
      <c r="J41" s="52">
        <v>0</v>
      </c>
      <c r="K41" s="52">
        <v>0</v>
      </c>
      <c r="L41" s="52">
        <v>0</v>
      </c>
      <c r="M41" s="52">
        <v>0</v>
      </c>
      <c r="N41" s="52">
        <v>0</v>
      </c>
      <c r="O41" s="52">
        <v>0</v>
      </c>
      <c r="P41" s="52">
        <v>0</v>
      </c>
      <c r="Q41" s="53">
        <v>0</v>
      </c>
    </row>
    <row r="42" spans="1:29" ht="12.75" thickBot="1" x14ac:dyDescent="0.25">
      <c r="A42" s="293"/>
      <c r="B42" s="286" t="s">
        <v>68</v>
      </c>
      <c r="C42" s="286"/>
      <c r="D42" s="300"/>
      <c r="E42" s="294">
        <f t="shared" si="16"/>
        <v>0</v>
      </c>
      <c r="F42" s="289">
        <f>Questions!F12*Questions!B33</f>
        <v>0</v>
      </c>
      <c r="G42" s="289">
        <f>Questions!F12*Questions!D33</f>
        <v>0</v>
      </c>
      <c r="H42" s="289">
        <f>Questions!F12*Questions!F33</f>
        <v>0</v>
      </c>
      <c r="I42" s="289">
        <f>Questions!F12*Questions!H33</f>
        <v>0</v>
      </c>
      <c r="J42" s="52">
        <v>0</v>
      </c>
      <c r="K42" s="52">
        <v>0</v>
      </c>
      <c r="L42" s="52">
        <v>0</v>
      </c>
      <c r="M42" s="52">
        <v>0</v>
      </c>
      <c r="N42" s="52">
        <v>0</v>
      </c>
      <c r="O42" s="52">
        <v>0</v>
      </c>
      <c r="P42" s="52">
        <v>0</v>
      </c>
      <c r="Q42" s="53">
        <v>0</v>
      </c>
    </row>
    <row r="43" spans="1:29" ht="12.75" thickBot="1" x14ac:dyDescent="0.25">
      <c r="A43" s="301" t="s">
        <v>69</v>
      </c>
      <c r="B43" s="302"/>
      <c r="C43" s="302"/>
      <c r="D43" s="297"/>
      <c r="E43" s="303">
        <f t="shared" si="16"/>
        <v>0</v>
      </c>
      <c r="F43" s="304">
        <f>SUM(F13:F42)</f>
        <v>0</v>
      </c>
      <c r="G43" s="305">
        <f t="shared" ref="G43:Q43" si="26">SUM(G13:G42)</f>
        <v>0</v>
      </c>
      <c r="H43" s="305">
        <f t="shared" si="26"/>
        <v>0</v>
      </c>
      <c r="I43" s="305">
        <f t="shared" si="26"/>
        <v>0</v>
      </c>
      <c r="J43" s="305">
        <f t="shared" si="26"/>
        <v>0</v>
      </c>
      <c r="K43" s="305">
        <f t="shared" si="26"/>
        <v>0</v>
      </c>
      <c r="L43" s="305">
        <f t="shared" si="26"/>
        <v>0</v>
      </c>
      <c r="M43" s="305">
        <f t="shared" si="26"/>
        <v>0</v>
      </c>
      <c r="N43" s="305">
        <f t="shared" si="26"/>
        <v>0</v>
      </c>
      <c r="O43" s="305">
        <f t="shared" si="26"/>
        <v>0</v>
      </c>
      <c r="P43" s="305">
        <f t="shared" si="26"/>
        <v>0</v>
      </c>
      <c r="Q43" s="306">
        <f t="shared" si="26"/>
        <v>0</v>
      </c>
    </row>
    <row r="44" spans="1:29" x14ac:dyDescent="0.2">
      <c r="A44" s="293"/>
      <c r="B44" s="286"/>
      <c r="C44" s="286"/>
      <c r="D44" s="307"/>
      <c r="E44" s="295"/>
      <c r="F44" s="308"/>
      <c r="G44" s="295"/>
      <c r="H44" s="295"/>
      <c r="I44" s="295"/>
      <c r="J44" s="295"/>
      <c r="K44" s="295"/>
      <c r="L44" s="295"/>
      <c r="M44" s="295"/>
      <c r="N44" s="295"/>
      <c r="O44" s="295"/>
      <c r="P44" s="295"/>
      <c r="Q44" s="296"/>
    </row>
    <row r="45" spans="1:29" x14ac:dyDescent="0.2">
      <c r="A45" s="285" t="s">
        <v>70</v>
      </c>
      <c r="B45" s="286"/>
      <c r="C45" s="286"/>
      <c r="D45" s="307"/>
      <c r="E45" s="295"/>
      <c r="F45" s="309">
        <f t="shared" ref="F45:Q45" si="27">F10-F43</f>
        <v>0</v>
      </c>
      <c r="G45" s="289">
        <f t="shared" si="27"/>
        <v>0</v>
      </c>
      <c r="H45" s="289">
        <f t="shared" si="27"/>
        <v>0</v>
      </c>
      <c r="I45" s="289">
        <f t="shared" si="27"/>
        <v>0</v>
      </c>
      <c r="J45" s="289">
        <f t="shared" si="27"/>
        <v>0</v>
      </c>
      <c r="K45" s="289">
        <f t="shared" si="27"/>
        <v>0</v>
      </c>
      <c r="L45" s="289">
        <f t="shared" si="27"/>
        <v>0</v>
      </c>
      <c r="M45" s="289">
        <f t="shared" si="27"/>
        <v>0</v>
      </c>
      <c r="N45" s="289">
        <f t="shared" si="27"/>
        <v>0</v>
      </c>
      <c r="O45" s="289">
        <f t="shared" si="27"/>
        <v>0</v>
      </c>
      <c r="P45" s="289">
        <f t="shared" si="27"/>
        <v>0</v>
      </c>
      <c r="Q45" s="290">
        <f t="shared" si="27"/>
        <v>0</v>
      </c>
    </row>
    <row r="46" spans="1:29" s="298" customFormat="1" ht="12.75" x14ac:dyDescent="0.2">
      <c r="A46" s="310"/>
      <c r="B46" s="311"/>
      <c r="C46" s="311"/>
      <c r="D46" s="312"/>
      <c r="E46" s="311"/>
      <c r="F46" s="310"/>
      <c r="G46" s="311"/>
      <c r="H46" s="311"/>
      <c r="I46" s="311"/>
      <c r="J46" s="311"/>
      <c r="K46" s="311"/>
      <c r="L46" s="311"/>
      <c r="M46" s="311"/>
      <c r="N46" s="311"/>
      <c r="O46" s="311"/>
      <c r="P46" s="311"/>
      <c r="Q46" s="313"/>
    </row>
    <row r="47" spans="1:29" x14ac:dyDescent="0.2">
      <c r="A47" s="285" t="s">
        <v>71</v>
      </c>
      <c r="B47" s="286"/>
      <c r="C47" s="286"/>
      <c r="D47" s="307"/>
      <c r="E47" s="295"/>
      <c r="F47" s="309">
        <f t="shared" ref="F47:Q47" si="28">F5+F45</f>
        <v>0</v>
      </c>
      <c r="G47" s="289">
        <f t="shared" si="28"/>
        <v>0</v>
      </c>
      <c r="H47" s="289">
        <f t="shared" si="28"/>
        <v>0</v>
      </c>
      <c r="I47" s="289">
        <f t="shared" si="28"/>
        <v>0</v>
      </c>
      <c r="J47" s="289">
        <f t="shared" si="28"/>
        <v>0</v>
      </c>
      <c r="K47" s="289">
        <f t="shared" si="28"/>
        <v>0</v>
      </c>
      <c r="L47" s="289">
        <f t="shared" si="28"/>
        <v>0</v>
      </c>
      <c r="M47" s="289">
        <f t="shared" si="28"/>
        <v>0</v>
      </c>
      <c r="N47" s="289">
        <f t="shared" si="28"/>
        <v>0</v>
      </c>
      <c r="O47" s="289">
        <f t="shared" si="28"/>
        <v>0</v>
      </c>
      <c r="P47" s="289">
        <f t="shared" si="28"/>
        <v>0</v>
      </c>
      <c r="Q47" s="290">
        <f t="shared" si="28"/>
        <v>0</v>
      </c>
    </row>
    <row r="48" spans="1:29" hidden="1" x14ac:dyDescent="0.2">
      <c r="A48" s="293" t="s">
        <v>72</v>
      </c>
      <c r="B48" s="286"/>
      <c r="C48" s="286"/>
      <c r="D48" s="307"/>
      <c r="E48" s="295"/>
      <c r="F48" s="309">
        <f>Questions!F10</f>
        <v>0</v>
      </c>
      <c r="G48" s="289">
        <f t="shared" ref="G48:Q48" si="29">F48+F49</f>
        <v>0</v>
      </c>
      <c r="H48" s="289">
        <f t="shared" si="29"/>
        <v>0</v>
      </c>
      <c r="I48" s="289">
        <f t="shared" si="29"/>
        <v>0</v>
      </c>
      <c r="J48" s="289">
        <f t="shared" si="29"/>
        <v>0</v>
      </c>
      <c r="K48" s="289">
        <f t="shared" si="29"/>
        <v>0</v>
      </c>
      <c r="L48" s="289">
        <f t="shared" si="29"/>
        <v>0</v>
      </c>
      <c r="M48" s="289">
        <f t="shared" si="29"/>
        <v>0</v>
      </c>
      <c r="N48" s="289">
        <f t="shared" si="29"/>
        <v>0</v>
      </c>
      <c r="O48" s="289">
        <f t="shared" si="29"/>
        <v>0</v>
      </c>
      <c r="P48" s="289">
        <f t="shared" si="29"/>
        <v>0</v>
      </c>
      <c r="Q48" s="290">
        <f t="shared" si="29"/>
        <v>0</v>
      </c>
    </row>
    <row r="49" spans="1:29" ht="12.75" x14ac:dyDescent="0.2">
      <c r="A49" s="285" t="s">
        <v>73</v>
      </c>
      <c r="B49" s="286"/>
      <c r="C49" s="286"/>
      <c r="D49" s="307"/>
      <c r="E49" s="295"/>
      <c r="F49" s="309">
        <f>IF(Questions!$B$40=0,0,IF(F47&gt;=0,IF(F47-Questions!$B$40&gt;F48,-F48,-(TRUNC(F47/Questions!$B$40)*Questions!$B$40)),IF(F47&gt;=-Questions!$B$40,Questions!$B$40,Questions!$B$40+F55)))</f>
        <v>0</v>
      </c>
      <c r="G49" s="289">
        <f>IF(Questions!$B$40=0,0,IF(G47&gt;=0,IF(G47-Questions!$B$40&gt;G48,-G48,-(TRUNC(G47/Questions!$B$40)*Questions!$B$40)),IF(G47&gt;=-Questions!$B$40,Questions!$B$40,Questions!$B$40+G55)))</f>
        <v>0</v>
      </c>
      <c r="H49" s="289">
        <f>IF(Questions!$B$40=0,0,IF(H47&gt;=0,IF(H47-Questions!$B$40&gt;H48,-H48,-(TRUNC(H47/Questions!$B$40)*Questions!$B$40)),IF(H47&gt;=-Questions!$B$40,Questions!$B$40,Questions!$B$40+H55)))</f>
        <v>0</v>
      </c>
      <c r="I49" s="289">
        <f>IF(Questions!$B$40=0,0,IF(I47&gt;=0,IF(I47-Questions!$B$40&gt;I48,-I48,-(TRUNC(I47/Questions!$B$40)*Questions!$B$40)),IF(I47&gt;=-Questions!$B$40,Questions!$B$40,Questions!$B$40+I55)))</f>
        <v>0</v>
      </c>
      <c r="J49" s="289">
        <f>IF(Questions!$B$40=0,0,IF(J47&gt;=0,IF(J47-Questions!$B$40&gt;J48,-J48,-(TRUNC(J47/Questions!$B$40)*Questions!$B$40)),IF(J47&gt;=-Questions!$B$40,Questions!$B$40,Questions!$B$40+J55)))</f>
        <v>0</v>
      </c>
      <c r="K49" s="289">
        <f>IF(Questions!$B$40=0,0,IF(K47&gt;=0,IF(K47-Questions!$B$40&gt;K48,-K48,-(TRUNC(K47/Questions!$B$40)*Questions!$B$40)),IF(K47&gt;=-Questions!$B$40,Questions!$B$40,Questions!$B$40+K55)))</f>
        <v>0</v>
      </c>
      <c r="L49" s="289">
        <f>IF(Questions!$B$40=0,0,IF(L47&gt;=0,IF(L47-Questions!$B$40&gt;L48,-L48,-(TRUNC(L47/Questions!$B$40)*Questions!$B$40)),IF(L47&gt;=-Questions!$B$40,Questions!$B$40,Questions!$B$40+L55)))</f>
        <v>0</v>
      </c>
      <c r="M49" s="289">
        <f>IF(Questions!$B$40=0,0,IF(M47&gt;=0,IF(M47-Questions!$B$40&gt;M48,-M48,-(TRUNC(M47/Questions!$B$40)*Questions!$B$40)),IF(M47&gt;=-Questions!$B$40,Questions!$B$40,Questions!$B$40+M55)))</f>
        <v>0</v>
      </c>
      <c r="N49" s="289">
        <f>IF(Questions!$B$40=0,0,IF(N47&gt;=0,IF(N47-Questions!$B$40&gt;N48,-N48,-(TRUNC(N47/Questions!$B$40)*Questions!$B$40)),IF(N47&gt;=-Questions!$B$40,Questions!$B$40,Questions!$B$40+N55)))</f>
        <v>0</v>
      </c>
      <c r="O49" s="289">
        <f>IF(Questions!$B$40=0,0,IF(O47&gt;=0,IF(O47-Questions!$B$40&gt;O48,-O48,-(TRUNC(O47/Questions!$B$40)*Questions!$B$40)),IF(O47&gt;=-Questions!$B$40,Questions!$B$40,Questions!$B$40+O55)))</f>
        <v>0</v>
      </c>
      <c r="P49" s="289">
        <f>IF(Questions!$B$40=0,0,IF(P47&gt;=0,IF(P47-Questions!$B$40&gt;P48,-P48,-(TRUNC(P47/Questions!$B$40)*Questions!$B$40)),IF(P47&gt;=-Questions!$B$40,Questions!$B$40,Questions!$B$40+P55)))</f>
        <v>0</v>
      </c>
      <c r="Q49" s="290">
        <f>IF(Questions!$B$40=0,0,IF(Q47&gt;=0,IF(Q47-Questions!$B$40&gt;Q48,-Q48,-(TRUNC(Q47/Questions!$B$40)*Questions!$B$40)),IF(Q47&gt;=-Questions!$B$40,Questions!$B$40,Questions!$B$40+Q55)))</f>
        <v>0</v>
      </c>
      <c r="R49" s="298"/>
      <c r="S49" s="298"/>
      <c r="T49" s="298"/>
      <c r="U49" s="298"/>
      <c r="V49" s="298"/>
      <c r="W49" s="298"/>
      <c r="X49" s="298"/>
      <c r="Y49" s="298"/>
      <c r="Z49" s="298"/>
      <c r="AA49" s="298"/>
      <c r="AB49" s="298"/>
      <c r="AC49" s="298"/>
    </row>
    <row r="50" spans="1:29" x14ac:dyDescent="0.2">
      <c r="A50" s="285" t="s">
        <v>74</v>
      </c>
      <c r="B50" s="286"/>
      <c r="C50" s="286"/>
      <c r="D50" s="307"/>
      <c r="E50" s="295"/>
      <c r="F50" s="309">
        <f>F48+F49</f>
        <v>0</v>
      </c>
      <c r="G50" s="289">
        <f t="shared" ref="G50:Q50" si="30">G48+G49</f>
        <v>0</v>
      </c>
      <c r="H50" s="289">
        <f t="shared" si="30"/>
        <v>0</v>
      </c>
      <c r="I50" s="289">
        <f t="shared" si="30"/>
        <v>0</v>
      </c>
      <c r="J50" s="289">
        <f t="shared" si="30"/>
        <v>0</v>
      </c>
      <c r="K50" s="289">
        <f t="shared" si="30"/>
        <v>0</v>
      </c>
      <c r="L50" s="289">
        <f t="shared" si="30"/>
        <v>0</v>
      </c>
      <c r="M50" s="289">
        <f t="shared" si="30"/>
        <v>0</v>
      </c>
      <c r="N50" s="289">
        <f t="shared" si="30"/>
        <v>0</v>
      </c>
      <c r="O50" s="289">
        <f t="shared" si="30"/>
        <v>0</v>
      </c>
      <c r="P50" s="289">
        <f t="shared" si="30"/>
        <v>0</v>
      </c>
      <c r="Q50" s="290">
        <f t="shared" si="30"/>
        <v>0</v>
      </c>
    </row>
    <row r="51" spans="1:29" s="298" customFormat="1" ht="12.75" x14ac:dyDescent="0.2">
      <c r="A51" s="310"/>
      <c r="B51" s="311"/>
      <c r="C51" s="311"/>
      <c r="D51" s="312"/>
      <c r="E51" s="311"/>
      <c r="F51" s="310"/>
      <c r="G51" s="311"/>
      <c r="H51" s="311"/>
      <c r="I51" s="311"/>
      <c r="J51" s="311"/>
      <c r="K51" s="311"/>
      <c r="L51" s="311"/>
      <c r="M51" s="311"/>
      <c r="N51" s="311"/>
      <c r="O51" s="311"/>
      <c r="P51" s="311"/>
      <c r="Q51" s="313"/>
      <c r="R51" s="268"/>
      <c r="S51" s="268"/>
      <c r="T51" s="268"/>
      <c r="U51" s="268"/>
      <c r="V51" s="268"/>
      <c r="W51" s="268"/>
      <c r="X51" s="268"/>
      <c r="Y51" s="268"/>
      <c r="Z51" s="268"/>
      <c r="AA51" s="268"/>
      <c r="AB51" s="268"/>
      <c r="AC51" s="268"/>
    </row>
    <row r="52" spans="1:29" ht="13.5" thickBot="1" x14ac:dyDescent="0.25">
      <c r="A52" s="314" t="s">
        <v>75</v>
      </c>
      <c r="B52" s="315"/>
      <c r="C52" s="315"/>
      <c r="D52" s="316"/>
      <c r="E52" s="317"/>
      <c r="F52" s="318">
        <f t="shared" ref="F52:Q52" si="31">F47+F49</f>
        <v>0</v>
      </c>
      <c r="G52" s="319">
        <f t="shared" si="31"/>
        <v>0</v>
      </c>
      <c r="H52" s="319">
        <f t="shared" si="31"/>
        <v>0</v>
      </c>
      <c r="I52" s="319">
        <f t="shared" si="31"/>
        <v>0</v>
      </c>
      <c r="J52" s="319">
        <f t="shared" si="31"/>
        <v>0</v>
      </c>
      <c r="K52" s="319">
        <f t="shared" si="31"/>
        <v>0</v>
      </c>
      <c r="L52" s="319">
        <f t="shared" si="31"/>
        <v>0</v>
      </c>
      <c r="M52" s="319">
        <f t="shared" si="31"/>
        <v>0</v>
      </c>
      <c r="N52" s="319">
        <f t="shared" si="31"/>
        <v>0</v>
      </c>
      <c r="O52" s="319">
        <f t="shared" si="31"/>
        <v>0</v>
      </c>
      <c r="P52" s="319">
        <f t="shared" si="31"/>
        <v>0</v>
      </c>
      <c r="Q52" s="320">
        <f t="shared" si="31"/>
        <v>0</v>
      </c>
      <c r="R52" s="298"/>
      <c r="S52" s="298"/>
      <c r="T52" s="298"/>
      <c r="U52" s="298"/>
      <c r="V52" s="298"/>
      <c r="W52" s="298"/>
      <c r="X52" s="298"/>
      <c r="Y52" s="298"/>
      <c r="Z52" s="298"/>
      <c r="AA52" s="298"/>
      <c r="AB52" s="298"/>
      <c r="AC52" s="298"/>
    </row>
    <row r="53" spans="1:29" ht="12.75" hidden="1" x14ac:dyDescent="0.2">
      <c r="A53" s="321"/>
      <c r="B53" s="321"/>
      <c r="C53" s="321"/>
      <c r="D53" s="322"/>
      <c r="E53" s="323"/>
      <c r="F53" s="323">
        <f>IF(F47&gt;=0,0,IF((F47+Questions!$B$40)&gt;=0,0,((-F47-Questions!$B$40)/Questions!$B$40)+1))</f>
        <v>0</v>
      </c>
      <c r="G53" s="323">
        <f>IF(G47&gt;=0,0,IF((G47+Questions!$B$40)&gt;=0,0,((-G47-Questions!$B$40)/Questions!$B$40)+1))</f>
        <v>0</v>
      </c>
      <c r="H53" s="323">
        <f>IF(H47&gt;=0,0,IF((H47+Questions!$B$40)&gt;=0,0,((-H47-Questions!$B$40)/Questions!$B$40)+1))</f>
        <v>0</v>
      </c>
      <c r="I53" s="323">
        <f>IF(I47&gt;=0,0,IF((I47+Questions!$B$40)&gt;=0,0,((-I47-Questions!$B$40)/Questions!$B$40)+1))</f>
        <v>0</v>
      </c>
      <c r="J53" s="323">
        <f>IF(J47&gt;=0,0,IF((J47+Questions!$B$40)&gt;=0,0,((-J47-Questions!$B$40)/Questions!$B$40)+1))</f>
        <v>0</v>
      </c>
      <c r="K53" s="323">
        <f>IF(K47&gt;=0,0,IF((K47+Questions!$B$40)&gt;=0,0,((-K47-Questions!$B$40)/Questions!$B$40)+1))</f>
        <v>0</v>
      </c>
      <c r="L53" s="323">
        <f>IF(L47&gt;=0,0,IF((L47+Questions!$B$40)&gt;=0,0,((-L47-Questions!$B$40)/Questions!$B$40)+1))</f>
        <v>0</v>
      </c>
      <c r="M53" s="323">
        <f>IF(M47&gt;=0,0,IF((M47+Questions!$B$40)&gt;=0,0,((-M47-Questions!$B$40)/Questions!$B$40)+1))</f>
        <v>0</v>
      </c>
      <c r="N53" s="323">
        <f>IF(N47&gt;=0,0,IF((N47+Questions!$B$40)&gt;=0,0,((-N47-Questions!$B$40)/Questions!$B$40)+1))</f>
        <v>0</v>
      </c>
      <c r="O53" s="323">
        <f>IF(O47&gt;=0,0,IF((O47+Questions!$B$40)&gt;=0,0,((-O47-Questions!$B$40)/Questions!$B$40)+1))</f>
        <v>0</v>
      </c>
      <c r="P53" s="323">
        <f>IF(P47&gt;=0,0,IF((P47+Questions!$B$40)&gt;=0,0,((-P47-Questions!$B$40)/Questions!$B$40)+1))</f>
        <v>0</v>
      </c>
      <c r="Q53" s="323">
        <f>IF(Q47&gt;=0,0,IF((Q47+Questions!$B$40)&gt;=0,0,((-Q47-Questions!$B$40)/Questions!$B$40)+1))</f>
        <v>0</v>
      </c>
      <c r="R53" s="298"/>
      <c r="S53" s="298"/>
      <c r="T53" s="298"/>
      <c r="U53" s="298"/>
      <c r="V53" s="298"/>
      <c r="W53" s="298"/>
      <c r="X53" s="298"/>
      <c r="Y53" s="298"/>
      <c r="Z53" s="298"/>
      <c r="AA53" s="298"/>
      <c r="AB53" s="298"/>
      <c r="AC53" s="298"/>
    </row>
    <row r="54" spans="1:29" ht="12.75" hidden="1" x14ac:dyDescent="0.2">
      <c r="A54" s="321"/>
      <c r="B54" s="321"/>
      <c r="C54" s="321"/>
      <c r="D54" s="322"/>
      <c r="E54" s="323"/>
      <c r="F54" s="323">
        <f>TRUNC(+F53)</f>
        <v>0</v>
      </c>
      <c r="G54" s="323">
        <f t="shared" ref="G54:Q54" si="32">TRUNC(+G53)</f>
        <v>0</v>
      </c>
      <c r="H54" s="323">
        <f t="shared" si="32"/>
        <v>0</v>
      </c>
      <c r="I54" s="323">
        <f t="shared" si="32"/>
        <v>0</v>
      </c>
      <c r="J54" s="323">
        <f t="shared" si="32"/>
        <v>0</v>
      </c>
      <c r="K54" s="323">
        <f t="shared" si="32"/>
        <v>0</v>
      </c>
      <c r="L54" s="323">
        <f t="shared" si="32"/>
        <v>0</v>
      </c>
      <c r="M54" s="323">
        <f t="shared" si="32"/>
        <v>0</v>
      </c>
      <c r="N54" s="323">
        <f t="shared" si="32"/>
        <v>0</v>
      </c>
      <c r="O54" s="323">
        <f t="shared" si="32"/>
        <v>0</v>
      </c>
      <c r="P54" s="323">
        <f t="shared" si="32"/>
        <v>0</v>
      </c>
      <c r="Q54" s="323">
        <f t="shared" si="32"/>
        <v>0</v>
      </c>
      <c r="R54" s="298"/>
      <c r="S54" s="298"/>
      <c r="T54" s="298"/>
      <c r="U54" s="298"/>
      <c r="V54" s="298"/>
      <c r="W54" s="298"/>
      <c r="X54" s="298"/>
      <c r="Y54" s="298"/>
      <c r="Z54" s="298"/>
      <c r="AA54" s="298"/>
      <c r="AB54" s="298"/>
      <c r="AC54" s="298"/>
    </row>
    <row r="55" spans="1:29" ht="12.75" hidden="1" x14ac:dyDescent="0.2">
      <c r="A55" s="321"/>
      <c r="B55" s="321"/>
      <c r="C55" s="321"/>
      <c r="D55" s="322"/>
      <c r="E55" s="323"/>
      <c r="F55" s="323">
        <f>F54*Questions!$B$40</f>
        <v>0</v>
      </c>
      <c r="G55" s="323">
        <f>G54*Questions!$B$40</f>
        <v>0</v>
      </c>
      <c r="H55" s="323">
        <f>H54*Questions!$B$40</f>
        <v>0</v>
      </c>
      <c r="I55" s="323">
        <f>I54*Questions!$B$40</f>
        <v>0</v>
      </c>
      <c r="J55" s="323">
        <f>J54*Questions!$B$40</f>
        <v>0</v>
      </c>
      <c r="K55" s="323">
        <f>K54*Questions!$B$40</f>
        <v>0</v>
      </c>
      <c r="L55" s="323">
        <f>L54*Questions!$B$40</f>
        <v>0</v>
      </c>
      <c r="M55" s="323">
        <f>M54*Questions!$B$40</f>
        <v>0</v>
      </c>
      <c r="N55" s="323">
        <f>N54*Questions!$B$40</f>
        <v>0</v>
      </c>
      <c r="O55" s="323">
        <f>O54*Questions!$B$40</f>
        <v>0</v>
      </c>
      <c r="P55" s="323">
        <f>P54*Questions!$B$40</f>
        <v>0</v>
      </c>
      <c r="Q55" s="323">
        <f>Q54*Questions!$B$40</f>
        <v>0</v>
      </c>
      <c r="R55" s="298"/>
      <c r="S55" s="298"/>
      <c r="T55" s="298"/>
      <c r="U55" s="298"/>
      <c r="V55" s="298"/>
      <c r="W55" s="298"/>
      <c r="X55" s="298"/>
      <c r="Y55" s="298"/>
      <c r="Z55" s="298"/>
      <c r="AA55" s="298"/>
      <c r="AB55" s="298"/>
      <c r="AC55" s="298"/>
    </row>
    <row r="56" spans="1:29" ht="12.75" x14ac:dyDescent="0.2">
      <c r="A56" s="324"/>
      <c r="B56" s="324"/>
      <c r="C56" s="324"/>
      <c r="D56" s="325"/>
      <c r="E56" s="326"/>
      <c r="F56" s="326"/>
      <c r="G56" s="326"/>
      <c r="H56" s="326"/>
      <c r="I56" s="326"/>
      <c r="J56" s="326"/>
      <c r="K56" s="326"/>
      <c r="L56" s="326"/>
      <c r="M56" s="326"/>
      <c r="N56" s="326"/>
      <c r="O56" s="326"/>
      <c r="P56" s="326"/>
      <c r="Q56" s="326"/>
      <c r="R56" s="298"/>
      <c r="S56" s="298"/>
      <c r="T56" s="298"/>
      <c r="U56" s="298"/>
      <c r="V56" s="298"/>
      <c r="W56" s="298"/>
      <c r="X56" s="298"/>
      <c r="Y56" s="298"/>
      <c r="Z56" s="298"/>
      <c r="AA56" s="298"/>
      <c r="AB56" s="298"/>
      <c r="AC56" s="298"/>
    </row>
    <row r="57" spans="1:29" ht="12.75" x14ac:dyDescent="0.2">
      <c r="A57" s="327"/>
      <c r="B57" s="327"/>
      <c r="C57" s="327"/>
      <c r="D57" s="328"/>
      <c r="E57" s="329"/>
      <c r="F57" s="329"/>
      <c r="G57" s="329"/>
      <c r="H57" s="329"/>
      <c r="I57" s="329"/>
      <c r="J57" s="329"/>
      <c r="K57" s="329"/>
      <c r="L57" s="329"/>
      <c r="M57" s="329"/>
      <c r="N57" s="329"/>
      <c r="O57" s="329"/>
      <c r="P57" s="329"/>
      <c r="Q57" s="329"/>
      <c r="R57" s="330"/>
      <c r="S57" s="298"/>
      <c r="T57" s="298"/>
      <c r="U57" s="298"/>
      <c r="V57" s="298"/>
      <c r="W57" s="298"/>
      <c r="X57" s="298"/>
      <c r="Y57" s="298"/>
      <c r="Z57" s="298"/>
      <c r="AA57" s="298"/>
      <c r="AB57" s="298"/>
      <c r="AC57" s="298"/>
    </row>
    <row r="58" spans="1:29" ht="12.75" x14ac:dyDescent="0.2">
      <c r="A58" s="331"/>
      <c r="B58" s="327"/>
      <c r="C58" s="327"/>
      <c r="D58" s="328"/>
      <c r="E58" s="327"/>
      <c r="F58" s="327"/>
      <c r="G58" s="327"/>
      <c r="H58" s="327"/>
      <c r="I58" s="327"/>
      <c r="J58" s="327"/>
      <c r="K58" s="327"/>
      <c r="L58" s="327"/>
      <c r="M58" s="327"/>
      <c r="N58" s="327"/>
      <c r="O58" s="327"/>
      <c r="P58" s="327"/>
      <c r="Q58" s="327"/>
      <c r="R58" s="330"/>
      <c r="S58" s="298"/>
      <c r="T58" s="298"/>
      <c r="U58" s="298"/>
      <c r="V58" s="298"/>
      <c r="W58" s="298"/>
      <c r="X58" s="298"/>
      <c r="Y58" s="298"/>
      <c r="Z58" s="298"/>
      <c r="AA58" s="298"/>
      <c r="AB58" s="298"/>
      <c r="AC58" s="298"/>
    </row>
    <row r="59" spans="1:29" ht="12.75" x14ac:dyDescent="0.2">
      <c r="A59" s="332"/>
      <c r="B59" s="327"/>
      <c r="C59" s="327"/>
      <c r="D59" s="328"/>
      <c r="E59" s="327"/>
      <c r="F59" s="327"/>
      <c r="G59" s="327"/>
      <c r="H59" s="327"/>
      <c r="I59" s="327"/>
      <c r="J59" s="327"/>
      <c r="K59" s="327"/>
      <c r="L59" s="327"/>
      <c r="M59" s="327"/>
      <c r="N59" s="327"/>
      <c r="O59" s="327"/>
      <c r="P59" s="327"/>
      <c r="Q59" s="327"/>
      <c r="R59" s="330"/>
      <c r="S59" s="298"/>
      <c r="T59" s="298"/>
      <c r="U59" s="298"/>
      <c r="V59" s="298"/>
      <c r="W59" s="298"/>
      <c r="X59" s="298"/>
      <c r="Y59" s="298"/>
      <c r="Z59" s="298"/>
      <c r="AA59" s="298"/>
      <c r="AB59" s="298"/>
      <c r="AC59" s="298"/>
    </row>
    <row r="60" spans="1:29" ht="12.75" x14ac:dyDescent="0.2">
      <c r="A60" s="330"/>
      <c r="B60" s="327"/>
      <c r="C60" s="327"/>
      <c r="D60" s="328"/>
      <c r="E60" s="327"/>
      <c r="F60" s="327"/>
      <c r="G60" s="327"/>
      <c r="H60" s="327"/>
      <c r="I60" s="327"/>
      <c r="J60" s="327"/>
      <c r="K60" s="327"/>
      <c r="L60" s="327"/>
      <c r="M60" s="327"/>
      <c r="N60" s="327"/>
      <c r="O60" s="327"/>
      <c r="P60" s="327"/>
      <c r="Q60" s="327"/>
      <c r="R60" s="330"/>
      <c r="S60" s="298"/>
      <c r="T60" s="298"/>
      <c r="U60" s="298"/>
      <c r="V60" s="298"/>
      <c r="W60" s="298"/>
      <c r="X60" s="298"/>
      <c r="Y60" s="298"/>
      <c r="Z60" s="298"/>
      <c r="AA60" s="298"/>
      <c r="AB60" s="298"/>
      <c r="AC60" s="298"/>
    </row>
    <row r="61" spans="1:29" ht="12.75" x14ac:dyDescent="0.2">
      <c r="A61" s="333"/>
      <c r="B61" s="327"/>
      <c r="C61" s="327"/>
      <c r="D61" s="328"/>
      <c r="E61" s="327"/>
      <c r="F61" s="327"/>
      <c r="G61" s="327"/>
      <c r="H61" s="327"/>
      <c r="I61" s="327"/>
      <c r="J61" s="327"/>
      <c r="K61" s="327"/>
      <c r="L61" s="327"/>
      <c r="M61" s="327"/>
      <c r="N61" s="327"/>
      <c r="O61" s="327"/>
      <c r="P61" s="327"/>
      <c r="Q61" s="327"/>
      <c r="R61" s="330"/>
      <c r="S61" s="298"/>
      <c r="T61" s="298"/>
      <c r="U61" s="298"/>
      <c r="V61" s="298"/>
      <c r="W61" s="298"/>
      <c r="X61" s="298"/>
      <c r="Y61" s="298"/>
      <c r="Z61" s="298"/>
      <c r="AA61" s="298"/>
      <c r="AB61" s="298"/>
      <c r="AC61" s="298"/>
    </row>
    <row r="62" spans="1:29" x14ac:dyDescent="0.2">
      <c r="A62" s="327"/>
      <c r="B62" s="327"/>
      <c r="C62" s="327"/>
      <c r="D62" s="328"/>
      <c r="E62" s="327"/>
      <c r="F62" s="327"/>
      <c r="G62" s="327"/>
      <c r="H62" s="327"/>
      <c r="I62" s="327"/>
      <c r="J62" s="327"/>
      <c r="K62" s="327"/>
      <c r="L62" s="327"/>
      <c r="M62" s="327"/>
      <c r="N62" s="327"/>
      <c r="O62" s="327"/>
      <c r="P62" s="327"/>
      <c r="Q62" s="327"/>
      <c r="R62" s="327"/>
    </row>
    <row r="63" spans="1:29" x14ac:dyDescent="0.2">
      <c r="A63" s="327"/>
      <c r="B63" s="327"/>
      <c r="C63" s="327"/>
      <c r="D63" s="328"/>
      <c r="E63" s="334"/>
      <c r="F63" s="335"/>
      <c r="G63" s="335"/>
      <c r="H63" s="335"/>
      <c r="I63" s="335"/>
      <c r="J63" s="335"/>
      <c r="K63" s="335"/>
      <c r="L63" s="335"/>
      <c r="M63" s="335"/>
      <c r="N63" s="335"/>
      <c r="O63" s="335"/>
      <c r="P63" s="335"/>
      <c r="Q63" s="335"/>
      <c r="R63" s="327"/>
    </row>
    <row r="64" spans="1:29" x14ac:dyDescent="0.2">
      <c r="A64" s="327"/>
      <c r="B64" s="327"/>
      <c r="C64" s="327"/>
      <c r="D64" s="328"/>
      <c r="E64" s="334"/>
      <c r="F64" s="335"/>
      <c r="G64" s="335"/>
      <c r="H64" s="335"/>
      <c r="I64" s="335"/>
      <c r="J64" s="335"/>
      <c r="K64" s="335"/>
      <c r="L64" s="335"/>
      <c r="M64" s="335"/>
      <c r="N64" s="335"/>
      <c r="O64" s="335"/>
      <c r="P64" s="335"/>
      <c r="Q64" s="335"/>
      <c r="R64" s="327"/>
    </row>
    <row r="65" spans="1:18" x14ac:dyDescent="0.2">
      <c r="A65" s="336"/>
      <c r="B65" s="327"/>
      <c r="C65" s="327"/>
      <c r="D65" s="328"/>
      <c r="E65" s="329"/>
      <c r="F65" s="329"/>
      <c r="G65" s="329"/>
      <c r="H65" s="329"/>
      <c r="I65" s="329"/>
      <c r="J65" s="329"/>
      <c r="K65" s="329"/>
      <c r="L65" s="329"/>
      <c r="M65" s="329"/>
      <c r="N65" s="329"/>
      <c r="O65" s="329"/>
      <c r="P65" s="329"/>
      <c r="Q65" s="329"/>
      <c r="R65" s="327"/>
    </row>
    <row r="66" spans="1:18" x14ac:dyDescent="0.2">
      <c r="A66" s="336"/>
      <c r="B66" s="327"/>
      <c r="C66" s="327"/>
      <c r="D66" s="328"/>
      <c r="E66" s="327"/>
      <c r="F66" s="327"/>
      <c r="G66" s="327"/>
      <c r="H66" s="327"/>
      <c r="I66" s="327"/>
      <c r="J66" s="327"/>
      <c r="K66" s="327"/>
      <c r="L66" s="327"/>
      <c r="M66" s="327"/>
      <c r="N66" s="327"/>
      <c r="O66" s="327"/>
      <c r="P66" s="327"/>
      <c r="Q66" s="327"/>
      <c r="R66" s="327"/>
    </row>
    <row r="67" spans="1:18" x14ac:dyDescent="0.2">
      <c r="A67" s="327"/>
      <c r="B67" s="327"/>
      <c r="C67" s="327"/>
      <c r="D67" s="328"/>
      <c r="E67" s="329"/>
      <c r="F67" s="329"/>
      <c r="G67" s="329"/>
      <c r="H67" s="329"/>
      <c r="I67" s="329"/>
      <c r="J67" s="329"/>
      <c r="K67" s="329"/>
      <c r="L67" s="329"/>
      <c r="M67" s="329"/>
      <c r="N67" s="329"/>
      <c r="O67" s="329"/>
      <c r="P67" s="329"/>
      <c r="Q67" s="329"/>
      <c r="R67" s="327"/>
    </row>
    <row r="68" spans="1:18" x14ac:dyDescent="0.2">
      <c r="A68" s="327"/>
      <c r="B68" s="327"/>
      <c r="C68" s="327"/>
      <c r="D68" s="328"/>
      <c r="E68" s="329"/>
      <c r="F68" s="329"/>
      <c r="G68" s="329"/>
      <c r="H68" s="329"/>
      <c r="I68" s="329"/>
      <c r="J68" s="329"/>
      <c r="K68" s="329"/>
      <c r="L68" s="329"/>
      <c r="M68" s="329"/>
      <c r="N68" s="329"/>
      <c r="O68" s="329"/>
      <c r="P68" s="329"/>
      <c r="Q68" s="329"/>
      <c r="R68" s="327"/>
    </row>
    <row r="69" spans="1:18" x14ac:dyDescent="0.2">
      <c r="A69" s="327"/>
      <c r="B69" s="327"/>
      <c r="C69" s="327"/>
      <c r="D69" s="328"/>
      <c r="E69" s="329"/>
      <c r="F69" s="329"/>
      <c r="G69" s="329"/>
      <c r="H69" s="329"/>
      <c r="I69" s="329"/>
      <c r="J69" s="329"/>
      <c r="K69" s="329"/>
      <c r="L69" s="329"/>
      <c r="M69" s="329"/>
      <c r="N69" s="329"/>
      <c r="O69" s="329"/>
      <c r="P69" s="329"/>
      <c r="Q69" s="329"/>
      <c r="R69" s="327"/>
    </row>
    <row r="70" spans="1:18" x14ac:dyDescent="0.2">
      <c r="A70" s="336"/>
      <c r="B70" s="327"/>
      <c r="C70" s="327"/>
      <c r="D70" s="328"/>
      <c r="E70" s="329"/>
      <c r="F70" s="329"/>
      <c r="G70" s="329"/>
      <c r="H70" s="329"/>
      <c r="I70" s="329"/>
      <c r="J70" s="329"/>
      <c r="K70" s="329"/>
      <c r="L70" s="329"/>
      <c r="M70" s="329"/>
      <c r="N70" s="329"/>
      <c r="O70" s="329"/>
      <c r="P70" s="329"/>
      <c r="Q70" s="329"/>
      <c r="R70" s="327"/>
    </row>
    <row r="71" spans="1:18" x14ac:dyDescent="0.2">
      <c r="A71" s="327"/>
      <c r="B71" s="327"/>
      <c r="C71" s="327"/>
      <c r="D71" s="328"/>
      <c r="E71" s="329"/>
      <c r="F71" s="329"/>
      <c r="G71" s="329"/>
      <c r="H71" s="329"/>
      <c r="I71" s="329"/>
      <c r="J71" s="329"/>
      <c r="K71" s="329"/>
      <c r="L71" s="329"/>
      <c r="M71" s="329"/>
      <c r="N71" s="329"/>
      <c r="O71" s="329"/>
      <c r="P71" s="329"/>
      <c r="Q71" s="329"/>
      <c r="R71" s="327"/>
    </row>
    <row r="72" spans="1:18" x14ac:dyDescent="0.2">
      <c r="A72" s="336"/>
      <c r="B72" s="327"/>
      <c r="C72" s="327"/>
      <c r="D72" s="328"/>
      <c r="E72" s="329"/>
      <c r="F72" s="329"/>
      <c r="G72" s="329"/>
      <c r="H72" s="329"/>
      <c r="I72" s="329"/>
      <c r="J72" s="329"/>
      <c r="K72" s="329"/>
      <c r="L72" s="329"/>
      <c r="M72" s="329"/>
      <c r="N72" s="329"/>
      <c r="O72" s="329"/>
      <c r="P72" s="329"/>
      <c r="Q72" s="329"/>
      <c r="R72" s="327"/>
    </row>
    <row r="73" spans="1:18" x14ac:dyDescent="0.2">
      <c r="A73" s="327"/>
      <c r="B73" s="327"/>
      <c r="C73" s="327"/>
      <c r="D73" s="337"/>
      <c r="E73" s="329"/>
      <c r="F73" s="329"/>
      <c r="G73" s="329"/>
      <c r="H73" s="329"/>
      <c r="I73" s="329"/>
      <c r="J73" s="329"/>
      <c r="K73" s="329"/>
      <c r="L73" s="329"/>
      <c r="M73" s="329"/>
      <c r="N73" s="329"/>
      <c r="O73" s="329"/>
      <c r="P73" s="329"/>
      <c r="Q73" s="329"/>
      <c r="R73" s="327"/>
    </row>
    <row r="74" spans="1:18" x14ac:dyDescent="0.2">
      <c r="A74" s="327"/>
      <c r="B74" s="327"/>
      <c r="C74" s="327"/>
      <c r="D74" s="328"/>
      <c r="E74" s="329"/>
      <c r="F74" s="329"/>
      <c r="G74" s="329"/>
      <c r="H74" s="329"/>
      <c r="I74" s="329"/>
      <c r="J74" s="329"/>
      <c r="K74" s="329"/>
      <c r="L74" s="329"/>
      <c r="M74" s="329"/>
      <c r="N74" s="329"/>
      <c r="O74" s="329"/>
      <c r="P74" s="329"/>
      <c r="Q74" s="329"/>
      <c r="R74" s="327"/>
    </row>
    <row r="75" spans="1:18" x14ac:dyDescent="0.2">
      <c r="A75" s="327"/>
      <c r="B75" s="327"/>
      <c r="C75" s="327"/>
      <c r="D75" s="328"/>
      <c r="E75" s="329"/>
      <c r="F75" s="329"/>
      <c r="G75" s="329"/>
      <c r="H75" s="329"/>
      <c r="I75" s="329"/>
      <c r="J75" s="329"/>
      <c r="K75" s="329"/>
      <c r="L75" s="329"/>
      <c r="M75" s="329"/>
      <c r="N75" s="329"/>
      <c r="O75" s="329"/>
      <c r="P75" s="329"/>
      <c r="Q75" s="329"/>
      <c r="R75" s="327"/>
    </row>
    <row r="76" spans="1:18" x14ac:dyDescent="0.2">
      <c r="A76" s="327"/>
      <c r="B76" s="327"/>
      <c r="C76" s="327"/>
      <c r="D76" s="328"/>
      <c r="E76" s="329"/>
      <c r="F76" s="329"/>
      <c r="G76" s="329"/>
      <c r="H76" s="329"/>
      <c r="I76" s="329"/>
      <c r="J76" s="329"/>
      <c r="K76" s="329"/>
      <c r="L76" s="329"/>
      <c r="M76" s="329"/>
      <c r="N76" s="329"/>
      <c r="O76" s="329"/>
      <c r="P76" s="329"/>
      <c r="Q76" s="329"/>
      <c r="R76" s="327"/>
    </row>
    <row r="77" spans="1:18" x14ac:dyDescent="0.2">
      <c r="A77" s="327"/>
      <c r="B77" s="327"/>
      <c r="C77" s="327"/>
      <c r="D77" s="328"/>
      <c r="E77" s="329"/>
      <c r="F77" s="329"/>
      <c r="G77" s="329"/>
      <c r="H77" s="329"/>
      <c r="I77" s="329"/>
      <c r="J77" s="329"/>
      <c r="K77" s="329"/>
      <c r="L77" s="329"/>
      <c r="M77" s="329"/>
      <c r="N77" s="329"/>
      <c r="O77" s="329"/>
      <c r="P77" s="329"/>
      <c r="Q77" s="329"/>
      <c r="R77" s="327"/>
    </row>
    <row r="78" spans="1:18" x14ac:dyDescent="0.2">
      <c r="A78" s="327"/>
      <c r="B78" s="327"/>
      <c r="C78" s="327"/>
      <c r="D78" s="328"/>
      <c r="E78" s="329"/>
      <c r="F78" s="329"/>
      <c r="G78" s="329"/>
      <c r="H78" s="329"/>
      <c r="I78" s="329"/>
      <c r="J78" s="329"/>
      <c r="K78" s="329"/>
      <c r="L78" s="329"/>
      <c r="M78" s="329"/>
      <c r="N78" s="329"/>
      <c r="O78" s="329"/>
      <c r="P78" s="329"/>
      <c r="Q78" s="329"/>
      <c r="R78" s="327"/>
    </row>
    <row r="79" spans="1:18" x14ac:dyDescent="0.2">
      <c r="A79" s="327"/>
      <c r="B79" s="327"/>
      <c r="C79" s="327"/>
      <c r="D79" s="337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7"/>
    </row>
    <row r="80" spans="1:18" x14ac:dyDescent="0.2">
      <c r="A80" s="327"/>
      <c r="B80" s="327"/>
      <c r="C80" s="327"/>
      <c r="D80" s="328"/>
      <c r="E80" s="329"/>
      <c r="F80" s="329"/>
      <c r="G80" s="329"/>
      <c r="H80" s="329"/>
      <c r="I80" s="329"/>
      <c r="J80" s="329"/>
      <c r="K80" s="329"/>
      <c r="L80" s="329"/>
      <c r="M80" s="329"/>
      <c r="N80" s="329"/>
      <c r="O80" s="329"/>
      <c r="P80" s="329"/>
      <c r="Q80" s="329"/>
      <c r="R80" s="327"/>
    </row>
    <row r="81" spans="1:18" x14ac:dyDescent="0.2">
      <c r="A81" s="327"/>
      <c r="B81" s="327"/>
      <c r="C81" s="327"/>
      <c r="D81" s="337"/>
      <c r="E81" s="329"/>
      <c r="F81" s="329"/>
      <c r="G81" s="329"/>
      <c r="H81" s="329"/>
      <c r="I81" s="329"/>
      <c r="J81" s="329"/>
      <c r="K81" s="329"/>
      <c r="L81" s="329"/>
      <c r="M81" s="329"/>
      <c r="N81" s="329"/>
      <c r="O81" s="329"/>
      <c r="P81" s="329"/>
      <c r="Q81" s="329"/>
      <c r="R81" s="327"/>
    </row>
    <row r="82" spans="1:18" x14ac:dyDescent="0.2">
      <c r="A82" s="327"/>
      <c r="B82" s="327"/>
      <c r="C82" s="327"/>
      <c r="D82" s="337"/>
      <c r="E82" s="329"/>
      <c r="F82" s="329"/>
      <c r="G82" s="329"/>
      <c r="H82" s="329"/>
      <c r="I82" s="329"/>
      <c r="J82" s="329"/>
      <c r="K82" s="329"/>
      <c r="L82" s="329"/>
      <c r="M82" s="329"/>
      <c r="N82" s="329"/>
      <c r="O82" s="329"/>
      <c r="P82" s="329"/>
      <c r="Q82" s="329"/>
      <c r="R82" s="327"/>
    </row>
    <row r="83" spans="1:18" x14ac:dyDescent="0.2">
      <c r="A83" s="327"/>
      <c r="B83" s="327"/>
      <c r="C83" s="327"/>
      <c r="D83" s="337"/>
      <c r="E83" s="329"/>
      <c r="F83" s="329"/>
      <c r="G83" s="329"/>
      <c r="H83" s="329"/>
      <c r="I83" s="329"/>
      <c r="J83" s="329"/>
      <c r="K83" s="329"/>
      <c r="L83" s="329"/>
      <c r="M83" s="329"/>
      <c r="N83" s="329"/>
      <c r="O83" s="329"/>
      <c r="P83" s="329"/>
      <c r="Q83" s="329"/>
      <c r="R83" s="327"/>
    </row>
    <row r="84" spans="1:18" x14ac:dyDescent="0.2">
      <c r="A84" s="327"/>
      <c r="B84" s="327"/>
      <c r="C84" s="327"/>
      <c r="D84" s="337"/>
      <c r="E84" s="329"/>
      <c r="F84" s="329"/>
      <c r="G84" s="329"/>
      <c r="H84" s="329"/>
      <c r="I84" s="329"/>
      <c r="J84" s="329"/>
      <c r="K84" s="329"/>
      <c r="L84" s="329"/>
      <c r="M84" s="329"/>
      <c r="N84" s="329"/>
      <c r="O84" s="329"/>
      <c r="P84" s="329"/>
      <c r="Q84" s="329"/>
      <c r="R84" s="327"/>
    </row>
    <row r="85" spans="1:18" x14ac:dyDescent="0.2">
      <c r="A85" s="327"/>
      <c r="B85" s="327"/>
      <c r="C85" s="327"/>
      <c r="D85" s="337"/>
      <c r="E85" s="329"/>
      <c r="F85" s="329"/>
      <c r="G85" s="329"/>
      <c r="H85" s="329"/>
      <c r="I85" s="329"/>
      <c r="J85" s="329"/>
      <c r="K85" s="329"/>
      <c r="L85" s="329"/>
      <c r="M85" s="329"/>
      <c r="N85" s="329"/>
      <c r="O85" s="329"/>
      <c r="P85" s="329"/>
      <c r="Q85" s="329"/>
      <c r="R85" s="327"/>
    </row>
    <row r="86" spans="1:18" x14ac:dyDescent="0.2">
      <c r="A86" s="327"/>
      <c r="B86" s="327"/>
      <c r="C86" s="327"/>
      <c r="D86" s="337"/>
      <c r="E86" s="329"/>
      <c r="F86" s="329"/>
      <c r="G86" s="329"/>
      <c r="H86" s="329"/>
      <c r="I86" s="329"/>
      <c r="J86" s="329"/>
      <c r="K86" s="329"/>
      <c r="L86" s="329"/>
      <c r="M86" s="329"/>
      <c r="N86" s="329"/>
      <c r="O86" s="329"/>
      <c r="P86" s="329"/>
      <c r="Q86" s="329"/>
      <c r="R86" s="327"/>
    </row>
    <row r="87" spans="1:18" x14ac:dyDescent="0.2">
      <c r="A87" s="327"/>
      <c r="B87" s="327"/>
      <c r="C87" s="327"/>
      <c r="D87" s="337"/>
      <c r="E87" s="329"/>
      <c r="F87" s="329"/>
      <c r="G87" s="329"/>
      <c r="H87" s="329"/>
      <c r="I87" s="329"/>
      <c r="J87" s="329"/>
      <c r="K87" s="329"/>
      <c r="L87" s="329"/>
      <c r="M87" s="329"/>
      <c r="N87" s="329"/>
      <c r="O87" s="329"/>
      <c r="P87" s="329"/>
      <c r="Q87" s="329"/>
      <c r="R87" s="327"/>
    </row>
    <row r="88" spans="1:18" x14ac:dyDescent="0.2">
      <c r="A88" s="327"/>
      <c r="B88" s="327"/>
      <c r="C88" s="327"/>
      <c r="D88" s="328"/>
      <c r="E88" s="329"/>
      <c r="F88" s="329"/>
      <c r="G88" s="329"/>
      <c r="H88" s="329"/>
      <c r="I88" s="329"/>
      <c r="J88" s="329"/>
      <c r="K88" s="329"/>
      <c r="L88" s="329"/>
      <c r="M88" s="329"/>
      <c r="N88" s="329"/>
      <c r="O88" s="329"/>
      <c r="P88" s="329"/>
      <c r="Q88" s="329"/>
      <c r="R88" s="327"/>
    </row>
    <row r="89" spans="1:18" x14ac:dyDescent="0.2">
      <c r="A89" s="327"/>
      <c r="B89" s="327"/>
      <c r="C89" s="327"/>
      <c r="D89" s="337"/>
      <c r="E89" s="329"/>
      <c r="F89" s="329"/>
      <c r="G89" s="329"/>
      <c r="H89" s="329"/>
      <c r="I89" s="329"/>
      <c r="J89" s="329"/>
      <c r="K89" s="329"/>
      <c r="L89" s="329"/>
      <c r="M89" s="329"/>
      <c r="N89" s="329"/>
      <c r="O89" s="329"/>
      <c r="P89" s="329"/>
      <c r="Q89" s="329"/>
      <c r="R89" s="327"/>
    </row>
    <row r="90" spans="1:18" x14ac:dyDescent="0.2">
      <c r="A90" s="327"/>
      <c r="B90" s="327"/>
      <c r="C90" s="327"/>
      <c r="D90" s="337"/>
      <c r="E90" s="329"/>
      <c r="F90" s="329"/>
      <c r="G90" s="329"/>
      <c r="H90" s="329"/>
      <c r="I90" s="329"/>
      <c r="J90" s="329"/>
      <c r="K90" s="329"/>
      <c r="L90" s="329"/>
      <c r="M90" s="329"/>
      <c r="N90" s="329"/>
      <c r="O90" s="329"/>
      <c r="P90" s="329"/>
      <c r="Q90" s="329"/>
      <c r="R90" s="327"/>
    </row>
    <row r="91" spans="1:18" x14ac:dyDescent="0.2">
      <c r="A91" s="327"/>
      <c r="B91" s="327"/>
      <c r="C91" s="327"/>
      <c r="D91" s="337"/>
      <c r="E91" s="329"/>
      <c r="F91" s="329"/>
      <c r="G91" s="329"/>
      <c r="H91" s="329"/>
      <c r="I91" s="329"/>
      <c r="J91" s="329"/>
      <c r="K91" s="329"/>
      <c r="L91" s="329"/>
      <c r="M91" s="329"/>
      <c r="N91" s="329"/>
      <c r="O91" s="329"/>
      <c r="P91" s="329"/>
      <c r="Q91" s="329"/>
      <c r="R91" s="327"/>
    </row>
    <row r="92" spans="1:18" x14ac:dyDescent="0.2">
      <c r="A92" s="327"/>
      <c r="B92" s="327"/>
      <c r="C92" s="327"/>
      <c r="D92" s="337"/>
      <c r="E92" s="329"/>
      <c r="F92" s="329"/>
      <c r="G92" s="329"/>
      <c r="H92" s="329"/>
      <c r="I92" s="329"/>
      <c r="J92" s="329"/>
      <c r="K92" s="329"/>
      <c r="L92" s="329"/>
      <c r="M92" s="329"/>
      <c r="N92" s="329"/>
      <c r="O92" s="329"/>
      <c r="P92" s="329"/>
      <c r="Q92" s="329"/>
      <c r="R92" s="327"/>
    </row>
    <row r="93" spans="1:18" x14ac:dyDescent="0.2">
      <c r="A93" s="327"/>
      <c r="B93" s="327"/>
      <c r="C93" s="327"/>
      <c r="D93" s="337"/>
      <c r="E93" s="329"/>
      <c r="F93" s="329"/>
      <c r="G93" s="329"/>
      <c r="H93" s="329"/>
      <c r="I93" s="329"/>
      <c r="J93" s="329"/>
      <c r="K93" s="329"/>
      <c r="L93" s="329"/>
      <c r="M93" s="329"/>
      <c r="N93" s="329"/>
      <c r="O93" s="329"/>
      <c r="P93" s="329"/>
      <c r="Q93" s="329"/>
      <c r="R93" s="327"/>
    </row>
    <row r="94" spans="1:18" x14ac:dyDescent="0.2">
      <c r="A94" s="327"/>
      <c r="B94" s="327"/>
      <c r="C94" s="327"/>
      <c r="D94" s="337"/>
      <c r="E94" s="329"/>
      <c r="F94" s="329"/>
      <c r="G94" s="329"/>
      <c r="H94" s="329"/>
      <c r="I94" s="329"/>
      <c r="J94" s="329"/>
      <c r="K94" s="329"/>
      <c r="L94" s="329"/>
      <c r="M94" s="329"/>
      <c r="N94" s="329"/>
      <c r="O94" s="329"/>
      <c r="P94" s="329"/>
      <c r="Q94" s="329"/>
      <c r="R94" s="327"/>
    </row>
    <row r="95" spans="1:18" x14ac:dyDescent="0.2">
      <c r="A95" s="327"/>
      <c r="B95" s="327"/>
      <c r="C95" s="327"/>
      <c r="D95" s="337"/>
      <c r="E95" s="329"/>
      <c r="F95" s="329"/>
      <c r="G95" s="329"/>
      <c r="H95" s="329"/>
      <c r="I95" s="329"/>
      <c r="J95" s="329"/>
      <c r="K95" s="329"/>
      <c r="L95" s="329"/>
      <c r="M95" s="329"/>
      <c r="N95" s="329"/>
      <c r="O95" s="329"/>
      <c r="P95" s="329"/>
      <c r="Q95" s="329"/>
      <c r="R95" s="327"/>
    </row>
    <row r="96" spans="1:18" x14ac:dyDescent="0.2">
      <c r="A96" s="327"/>
      <c r="B96" s="327"/>
      <c r="C96" s="327"/>
      <c r="D96" s="337"/>
      <c r="E96" s="329"/>
      <c r="F96" s="329"/>
      <c r="G96" s="329"/>
      <c r="H96" s="329"/>
      <c r="I96" s="329"/>
      <c r="J96" s="329"/>
      <c r="K96" s="329"/>
      <c r="L96" s="329"/>
      <c r="M96" s="329"/>
      <c r="N96" s="329"/>
      <c r="O96" s="329"/>
      <c r="P96" s="329"/>
      <c r="Q96" s="329"/>
      <c r="R96" s="327"/>
    </row>
    <row r="97" spans="1:18" x14ac:dyDescent="0.2">
      <c r="A97" s="327"/>
      <c r="B97" s="327"/>
      <c r="C97" s="327"/>
      <c r="D97" s="337"/>
      <c r="E97" s="329"/>
      <c r="F97" s="329"/>
      <c r="G97" s="329"/>
      <c r="H97" s="329"/>
      <c r="I97" s="329"/>
      <c r="J97" s="329"/>
      <c r="K97" s="329"/>
      <c r="L97" s="329"/>
      <c r="M97" s="329"/>
      <c r="N97" s="329"/>
      <c r="O97" s="329"/>
      <c r="P97" s="329"/>
      <c r="Q97" s="329"/>
      <c r="R97" s="327"/>
    </row>
    <row r="98" spans="1:18" x14ac:dyDescent="0.2">
      <c r="A98" s="327"/>
      <c r="B98" s="327"/>
      <c r="C98" s="327"/>
      <c r="D98" s="337"/>
      <c r="E98" s="329"/>
      <c r="F98" s="329"/>
      <c r="G98" s="329"/>
      <c r="H98" s="329"/>
      <c r="I98" s="329"/>
      <c r="J98" s="329"/>
      <c r="K98" s="329"/>
      <c r="L98" s="329"/>
      <c r="M98" s="329"/>
      <c r="N98" s="329"/>
      <c r="O98" s="329"/>
      <c r="P98" s="329"/>
      <c r="Q98" s="329"/>
      <c r="R98" s="327"/>
    </row>
    <row r="99" spans="1:18" x14ac:dyDescent="0.2">
      <c r="A99" s="338"/>
      <c r="B99" s="327"/>
      <c r="C99" s="327"/>
      <c r="D99" s="337"/>
      <c r="E99" s="329"/>
      <c r="F99" s="329"/>
      <c r="G99" s="329"/>
      <c r="H99" s="329"/>
      <c r="I99" s="329"/>
      <c r="J99" s="329"/>
      <c r="K99" s="329"/>
      <c r="L99" s="329"/>
      <c r="M99" s="329"/>
      <c r="N99" s="329"/>
      <c r="O99" s="329"/>
      <c r="P99" s="329"/>
      <c r="Q99" s="329"/>
      <c r="R99" s="327"/>
    </row>
    <row r="100" spans="1:18" x14ac:dyDescent="0.2">
      <c r="A100" s="327"/>
      <c r="B100" s="327"/>
      <c r="C100" s="327"/>
      <c r="D100" s="337"/>
      <c r="E100" s="329"/>
      <c r="F100" s="329"/>
      <c r="G100" s="329"/>
      <c r="H100" s="329"/>
      <c r="I100" s="329"/>
      <c r="J100" s="329"/>
      <c r="K100" s="329"/>
      <c r="L100" s="329"/>
      <c r="M100" s="329"/>
      <c r="N100" s="329"/>
      <c r="O100" s="329"/>
      <c r="P100" s="329"/>
      <c r="Q100" s="329"/>
      <c r="R100" s="327"/>
    </row>
    <row r="101" spans="1:18" x14ac:dyDescent="0.2">
      <c r="A101" s="327"/>
      <c r="B101" s="327"/>
      <c r="C101" s="327"/>
      <c r="D101" s="337"/>
      <c r="E101" s="329"/>
      <c r="F101" s="329"/>
      <c r="G101" s="329"/>
      <c r="H101" s="329"/>
      <c r="I101" s="329"/>
      <c r="J101" s="329"/>
      <c r="K101" s="329"/>
      <c r="L101" s="329"/>
      <c r="M101" s="329"/>
      <c r="N101" s="329"/>
      <c r="O101" s="329"/>
      <c r="P101" s="329"/>
      <c r="Q101" s="329"/>
      <c r="R101" s="327"/>
    </row>
    <row r="102" spans="1:18" x14ac:dyDescent="0.2">
      <c r="A102" s="327"/>
      <c r="B102" s="327"/>
      <c r="C102" s="327"/>
      <c r="D102" s="337"/>
      <c r="E102" s="329"/>
      <c r="F102" s="329"/>
      <c r="G102" s="329"/>
      <c r="H102" s="329"/>
      <c r="I102" s="329"/>
      <c r="J102" s="329"/>
      <c r="K102" s="329"/>
      <c r="L102" s="329"/>
      <c r="M102" s="329"/>
      <c r="N102" s="329"/>
      <c r="O102" s="329"/>
      <c r="P102" s="329"/>
      <c r="Q102" s="329"/>
      <c r="R102" s="327"/>
    </row>
    <row r="103" spans="1:18" x14ac:dyDescent="0.2">
      <c r="A103" s="336"/>
      <c r="B103" s="327"/>
      <c r="C103" s="327"/>
      <c r="D103" s="337"/>
      <c r="E103" s="329"/>
      <c r="F103" s="329"/>
      <c r="G103" s="329"/>
      <c r="H103" s="329"/>
      <c r="I103" s="329"/>
      <c r="J103" s="329"/>
      <c r="K103" s="329"/>
      <c r="L103" s="329"/>
      <c r="M103" s="329"/>
      <c r="N103" s="329"/>
      <c r="O103" s="329"/>
      <c r="P103" s="329"/>
      <c r="Q103" s="329"/>
      <c r="R103" s="327"/>
    </row>
    <row r="104" spans="1:18" x14ac:dyDescent="0.2">
      <c r="A104" s="327"/>
      <c r="B104" s="327"/>
      <c r="C104" s="327"/>
      <c r="D104" s="328"/>
      <c r="E104" s="329"/>
      <c r="F104" s="329"/>
      <c r="G104" s="329"/>
      <c r="H104" s="329"/>
      <c r="I104" s="329"/>
      <c r="J104" s="329"/>
      <c r="K104" s="329"/>
      <c r="L104" s="329"/>
      <c r="M104" s="329"/>
      <c r="N104" s="329"/>
      <c r="O104" s="329"/>
      <c r="P104" s="329"/>
      <c r="Q104" s="329"/>
      <c r="R104" s="327"/>
    </row>
    <row r="105" spans="1:18" x14ac:dyDescent="0.2">
      <c r="A105" s="336"/>
      <c r="B105" s="327"/>
      <c r="C105" s="327"/>
      <c r="D105" s="328"/>
      <c r="E105" s="329"/>
      <c r="F105" s="329"/>
      <c r="G105" s="329"/>
      <c r="H105" s="329"/>
      <c r="I105" s="329"/>
      <c r="J105" s="329"/>
      <c r="K105" s="329"/>
      <c r="L105" s="329"/>
      <c r="M105" s="329"/>
      <c r="N105" s="329"/>
      <c r="O105" s="329"/>
      <c r="P105" s="329"/>
      <c r="Q105" s="329"/>
      <c r="R105" s="327"/>
    </row>
    <row r="106" spans="1:18" s="298" customFormat="1" ht="12.75" x14ac:dyDescent="0.2">
      <c r="A106" s="330"/>
      <c r="B106" s="330"/>
      <c r="C106" s="330"/>
      <c r="D106" s="339"/>
      <c r="E106" s="330"/>
      <c r="F106" s="330"/>
      <c r="G106" s="330"/>
      <c r="H106" s="330"/>
      <c r="I106" s="330"/>
      <c r="J106" s="330"/>
      <c r="K106" s="330"/>
      <c r="L106" s="330"/>
      <c r="M106" s="330"/>
      <c r="N106" s="330"/>
      <c r="O106" s="330"/>
      <c r="P106" s="330"/>
      <c r="Q106" s="330"/>
      <c r="R106" s="330"/>
    </row>
    <row r="107" spans="1:18" x14ac:dyDescent="0.2">
      <c r="A107" s="336"/>
      <c r="B107" s="327"/>
      <c r="C107" s="327"/>
      <c r="D107" s="328"/>
      <c r="E107" s="329"/>
      <c r="F107" s="329"/>
      <c r="G107" s="329"/>
      <c r="H107" s="329"/>
      <c r="I107" s="329"/>
      <c r="J107" s="329"/>
      <c r="K107" s="329"/>
      <c r="L107" s="329"/>
      <c r="M107" s="329"/>
      <c r="N107" s="329"/>
      <c r="O107" s="329"/>
      <c r="P107" s="329"/>
      <c r="Q107" s="329"/>
      <c r="R107" s="327"/>
    </row>
    <row r="108" spans="1:18" hidden="1" x14ac:dyDescent="0.2">
      <c r="A108" s="327"/>
      <c r="B108" s="327"/>
      <c r="C108" s="327"/>
      <c r="D108" s="328"/>
      <c r="E108" s="329"/>
      <c r="F108" s="329"/>
      <c r="G108" s="329"/>
      <c r="H108" s="329"/>
      <c r="I108" s="329"/>
      <c r="J108" s="329"/>
      <c r="K108" s="329"/>
      <c r="L108" s="329"/>
      <c r="M108" s="329"/>
      <c r="N108" s="329"/>
      <c r="O108" s="329"/>
      <c r="P108" s="329"/>
      <c r="Q108" s="329"/>
      <c r="R108" s="327"/>
    </row>
    <row r="109" spans="1:18" x14ac:dyDescent="0.2">
      <c r="A109" s="336"/>
      <c r="B109" s="327"/>
      <c r="C109" s="327"/>
      <c r="D109" s="328"/>
      <c r="E109" s="329"/>
      <c r="F109" s="329"/>
      <c r="G109" s="329"/>
      <c r="H109" s="329"/>
      <c r="I109" s="329"/>
      <c r="J109" s="329"/>
      <c r="K109" s="329"/>
      <c r="L109" s="329"/>
      <c r="M109" s="329"/>
      <c r="N109" s="329"/>
      <c r="O109" s="329"/>
      <c r="P109" s="329"/>
      <c r="Q109" s="329"/>
      <c r="R109" s="327"/>
    </row>
    <row r="110" spans="1:18" s="298" customFormat="1" ht="12.75" x14ac:dyDescent="0.2">
      <c r="A110" s="336"/>
      <c r="B110" s="330"/>
      <c r="C110" s="330"/>
      <c r="D110" s="339"/>
      <c r="E110" s="330"/>
      <c r="F110" s="340"/>
      <c r="G110" s="340"/>
      <c r="H110" s="340"/>
      <c r="I110" s="340"/>
      <c r="J110" s="340"/>
      <c r="K110" s="340"/>
      <c r="L110" s="340"/>
      <c r="M110" s="340"/>
      <c r="N110" s="340"/>
      <c r="O110" s="340"/>
      <c r="P110" s="340"/>
      <c r="Q110" s="340"/>
      <c r="R110" s="330"/>
    </row>
    <row r="111" spans="1:18" s="298" customFormat="1" ht="12.75" x14ac:dyDescent="0.2">
      <c r="A111" s="327"/>
      <c r="B111" s="330"/>
      <c r="C111" s="330"/>
      <c r="D111" s="339"/>
      <c r="E111" s="330"/>
      <c r="F111" s="330"/>
      <c r="G111" s="330"/>
      <c r="H111" s="330"/>
      <c r="I111" s="330"/>
      <c r="J111" s="330"/>
      <c r="K111" s="330"/>
      <c r="L111" s="330"/>
      <c r="M111" s="330"/>
      <c r="N111" s="330"/>
      <c r="O111" s="330"/>
      <c r="P111" s="330"/>
      <c r="Q111" s="330"/>
      <c r="R111" s="330"/>
    </row>
    <row r="112" spans="1:18" x14ac:dyDescent="0.2">
      <c r="A112" s="336"/>
      <c r="B112" s="327"/>
      <c r="C112" s="327"/>
      <c r="D112" s="328"/>
      <c r="E112" s="329"/>
      <c r="F112" s="329"/>
      <c r="G112" s="329"/>
      <c r="H112" s="329"/>
      <c r="I112" s="329"/>
      <c r="J112" s="329"/>
      <c r="K112" s="329"/>
      <c r="L112" s="329"/>
      <c r="M112" s="329"/>
      <c r="N112" s="329"/>
      <c r="O112" s="329"/>
      <c r="P112" s="329"/>
      <c r="Q112" s="329"/>
      <c r="R112" s="327"/>
    </row>
    <row r="113" spans="1:18" hidden="1" x14ac:dyDescent="0.2">
      <c r="A113" s="327"/>
      <c r="B113" s="327"/>
      <c r="C113" s="327"/>
      <c r="D113" s="328"/>
      <c r="E113" s="329"/>
      <c r="F113" s="329"/>
      <c r="G113" s="329"/>
      <c r="H113" s="329"/>
      <c r="I113" s="329"/>
      <c r="J113" s="329"/>
      <c r="K113" s="329"/>
      <c r="L113" s="329"/>
      <c r="M113" s="329"/>
      <c r="N113" s="329"/>
      <c r="O113" s="329"/>
      <c r="P113" s="329"/>
      <c r="Q113" s="329"/>
      <c r="R113" s="327"/>
    </row>
    <row r="114" spans="1:18" hidden="1" x14ac:dyDescent="0.2">
      <c r="A114" s="327"/>
      <c r="B114" s="327"/>
      <c r="C114" s="327"/>
      <c r="D114" s="328"/>
      <c r="E114" s="329"/>
      <c r="F114" s="329"/>
      <c r="G114" s="329"/>
      <c r="H114" s="329"/>
      <c r="I114" s="329"/>
      <c r="J114" s="329"/>
      <c r="K114" s="329"/>
      <c r="L114" s="329"/>
      <c r="M114" s="329"/>
      <c r="N114" s="329"/>
      <c r="O114" s="329"/>
      <c r="P114" s="329"/>
      <c r="Q114" s="329"/>
      <c r="R114" s="327"/>
    </row>
    <row r="115" spans="1:18" hidden="1" x14ac:dyDescent="0.2">
      <c r="A115" s="327"/>
      <c r="B115" s="327"/>
      <c r="C115" s="327"/>
      <c r="D115" s="328"/>
      <c r="E115" s="329"/>
      <c r="F115" s="329"/>
      <c r="G115" s="329"/>
      <c r="H115" s="329"/>
      <c r="I115" s="329"/>
      <c r="J115" s="329"/>
      <c r="K115" s="329"/>
      <c r="L115" s="329"/>
      <c r="M115" s="329"/>
      <c r="N115" s="329"/>
      <c r="O115" s="329"/>
      <c r="P115" s="329"/>
      <c r="Q115" s="329"/>
      <c r="R115" s="327"/>
    </row>
    <row r="116" spans="1:18" x14ac:dyDescent="0.2">
      <c r="A116" s="327"/>
      <c r="B116" s="327"/>
      <c r="C116" s="327"/>
      <c r="D116" s="328"/>
      <c r="E116" s="327"/>
      <c r="F116" s="327"/>
      <c r="G116" s="327"/>
      <c r="H116" s="327"/>
      <c r="I116" s="327"/>
      <c r="J116" s="327"/>
      <c r="K116" s="327"/>
      <c r="L116" s="327"/>
      <c r="M116" s="327"/>
      <c r="N116" s="327"/>
      <c r="O116" s="327"/>
      <c r="P116" s="327"/>
      <c r="Q116" s="327"/>
      <c r="R116" s="327"/>
    </row>
    <row r="117" spans="1:18" x14ac:dyDescent="0.2">
      <c r="A117" s="327"/>
      <c r="B117" s="327"/>
      <c r="C117" s="327"/>
      <c r="D117" s="328"/>
      <c r="E117" s="327"/>
      <c r="F117" s="327"/>
      <c r="G117" s="327"/>
      <c r="H117" s="327"/>
      <c r="I117" s="327"/>
      <c r="J117" s="327"/>
      <c r="K117" s="327"/>
      <c r="L117" s="327"/>
      <c r="M117" s="327"/>
      <c r="N117" s="327"/>
      <c r="O117" s="327"/>
      <c r="P117" s="327"/>
      <c r="Q117" s="327"/>
      <c r="R117" s="327"/>
    </row>
    <row r="118" spans="1:18" x14ac:dyDescent="0.2">
      <c r="A118" s="331"/>
      <c r="B118" s="327"/>
      <c r="C118" s="327"/>
      <c r="D118" s="328"/>
      <c r="E118" s="327"/>
      <c r="F118" s="327"/>
      <c r="G118" s="327"/>
      <c r="H118" s="327"/>
      <c r="I118" s="327"/>
      <c r="J118" s="327"/>
      <c r="K118" s="327"/>
      <c r="L118" s="327"/>
      <c r="M118" s="327"/>
      <c r="N118" s="327"/>
      <c r="O118" s="327"/>
      <c r="P118" s="327"/>
      <c r="Q118" s="327"/>
      <c r="R118" s="327"/>
    </row>
    <row r="119" spans="1:18" x14ac:dyDescent="0.2">
      <c r="A119" s="341"/>
      <c r="B119" s="327"/>
      <c r="C119" s="327"/>
      <c r="D119" s="328"/>
      <c r="E119" s="327"/>
      <c r="F119" s="327"/>
      <c r="G119" s="327"/>
      <c r="H119" s="327"/>
      <c r="I119" s="327"/>
      <c r="J119" s="327"/>
      <c r="K119" s="327"/>
      <c r="L119" s="327"/>
      <c r="M119" s="327"/>
      <c r="N119" s="327"/>
      <c r="O119" s="327"/>
      <c r="P119" s="327"/>
      <c r="Q119" s="327"/>
      <c r="R119" s="327"/>
    </row>
    <row r="120" spans="1:18" x14ac:dyDescent="0.2">
      <c r="A120" s="327"/>
      <c r="B120" s="327"/>
      <c r="C120" s="327"/>
      <c r="D120" s="328"/>
      <c r="E120" s="327"/>
      <c r="F120" s="327"/>
      <c r="G120" s="327"/>
      <c r="H120" s="327"/>
      <c r="I120" s="327"/>
      <c r="J120" s="327"/>
      <c r="K120" s="327"/>
      <c r="L120" s="327"/>
      <c r="M120" s="327"/>
      <c r="N120" s="327"/>
      <c r="O120" s="327"/>
      <c r="P120" s="327"/>
      <c r="Q120" s="327"/>
      <c r="R120" s="327"/>
    </row>
    <row r="121" spans="1:18" ht="12.75" x14ac:dyDescent="0.2">
      <c r="A121" s="333"/>
      <c r="B121" s="327"/>
      <c r="C121" s="327"/>
      <c r="D121" s="328"/>
      <c r="E121" s="338"/>
      <c r="F121" s="327"/>
      <c r="G121" s="327"/>
      <c r="H121" s="327"/>
      <c r="I121" s="327"/>
      <c r="J121" s="327"/>
      <c r="K121" s="327"/>
      <c r="L121" s="327"/>
      <c r="M121" s="327"/>
      <c r="N121" s="327"/>
      <c r="O121" s="327"/>
      <c r="P121" s="327"/>
      <c r="Q121" s="327"/>
      <c r="R121" s="327"/>
    </row>
    <row r="122" spans="1:18" x14ac:dyDescent="0.2">
      <c r="A122" s="327"/>
      <c r="B122" s="327"/>
      <c r="C122" s="327"/>
      <c r="D122" s="328"/>
      <c r="E122" s="327"/>
      <c r="F122" s="327"/>
      <c r="G122" s="327"/>
      <c r="H122" s="327"/>
      <c r="I122" s="327"/>
      <c r="J122" s="327"/>
      <c r="K122" s="327"/>
      <c r="L122" s="327"/>
      <c r="M122" s="327"/>
      <c r="N122" s="327"/>
      <c r="O122" s="327"/>
      <c r="P122" s="327"/>
      <c r="Q122" s="327"/>
      <c r="R122" s="327"/>
    </row>
    <row r="123" spans="1:18" x14ac:dyDescent="0.2">
      <c r="A123" s="327"/>
      <c r="B123" s="327"/>
      <c r="C123" s="327"/>
      <c r="D123" s="328"/>
      <c r="E123" s="334"/>
      <c r="F123" s="335"/>
      <c r="G123" s="335"/>
      <c r="H123" s="335"/>
      <c r="I123" s="335"/>
      <c r="J123" s="335"/>
      <c r="K123" s="335"/>
      <c r="L123" s="335"/>
      <c r="M123" s="335"/>
      <c r="N123" s="335"/>
      <c r="O123" s="335"/>
      <c r="P123" s="335"/>
      <c r="Q123" s="335"/>
      <c r="R123" s="327"/>
    </row>
    <row r="124" spans="1:18" x14ac:dyDescent="0.2">
      <c r="A124" s="327"/>
      <c r="B124" s="327"/>
      <c r="C124" s="327"/>
      <c r="D124" s="328"/>
      <c r="E124" s="334"/>
      <c r="F124" s="335"/>
      <c r="G124" s="335"/>
      <c r="H124" s="335"/>
      <c r="I124" s="335"/>
      <c r="J124" s="335"/>
      <c r="K124" s="335"/>
      <c r="L124" s="335"/>
      <c r="M124" s="335"/>
      <c r="N124" s="335"/>
      <c r="O124" s="335"/>
      <c r="P124" s="335"/>
      <c r="Q124" s="335"/>
      <c r="R124" s="327"/>
    </row>
    <row r="125" spans="1:18" x14ac:dyDescent="0.2">
      <c r="A125" s="336"/>
      <c r="B125" s="327"/>
      <c r="C125" s="327"/>
      <c r="D125" s="328"/>
      <c r="E125" s="329"/>
      <c r="F125" s="329"/>
      <c r="G125" s="329"/>
      <c r="H125" s="329"/>
      <c r="I125" s="329"/>
      <c r="J125" s="329"/>
      <c r="K125" s="329"/>
      <c r="L125" s="329"/>
      <c r="M125" s="329"/>
      <c r="N125" s="329"/>
      <c r="O125" s="329"/>
      <c r="P125" s="329"/>
      <c r="Q125" s="329"/>
      <c r="R125" s="327"/>
    </row>
    <row r="126" spans="1:18" x14ac:dyDescent="0.2">
      <c r="A126" s="336"/>
      <c r="B126" s="327"/>
      <c r="C126" s="327"/>
      <c r="D126" s="328"/>
      <c r="E126" s="327"/>
      <c r="F126" s="327"/>
      <c r="G126" s="327"/>
      <c r="H126" s="327"/>
      <c r="I126" s="327"/>
      <c r="J126" s="327"/>
      <c r="K126" s="327"/>
      <c r="L126" s="327"/>
      <c r="M126" s="327"/>
      <c r="N126" s="327"/>
      <c r="O126" s="327"/>
      <c r="P126" s="327"/>
      <c r="Q126" s="327"/>
      <c r="R126" s="327"/>
    </row>
    <row r="127" spans="1:18" x14ac:dyDescent="0.2">
      <c r="A127" s="327"/>
      <c r="B127" s="327"/>
      <c r="C127" s="327"/>
      <c r="D127" s="328"/>
      <c r="E127" s="329"/>
      <c r="F127" s="329"/>
      <c r="G127" s="329"/>
      <c r="H127" s="329"/>
      <c r="I127" s="329"/>
      <c r="J127" s="329"/>
      <c r="K127" s="329"/>
      <c r="L127" s="329"/>
      <c r="M127" s="329"/>
      <c r="N127" s="329"/>
      <c r="O127" s="329"/>
      <c r="P127" s="329"/>
      <c r="Q127" s="329"/>
      <c r="R127" s="327"/>
    </row>
    <row r="128" spans="1:18" x14ac:dyDescent="0.2">
      <c r="A128" s="327"/>
      <c r="B128" s="327"/>
      <c r="C128" s="327"/>
      <c r="D128" s="328"/>
      <c r="E128" s="329"/>
      <c r="F128" s="329"/>
      <c r="G128" s="329"/>
      <c r="H128" s="329"/>
      <c r="I128" s="329"/>
      <c r="J128" s="329"/>
      <c r="K128" s="329"/>
      <c r="L128" s="329"/>
      <c r="M128" s="329"/>
      <c r="N128" s="329"/>
      <c r="O128" s="329"/>
      <c r="P128" s="329"/>
      <c r="Q128" s="329"/>
      <c r="R128" s="327"/>
    </row>
    <row r="129" spans="1:18" x14ac:dyDescent="0.2">
      <c r="A129" s="327"/>
      <c r="B129" s="327"/>
      <c r="C129" s="327"/>
      <c r="D129" s="328"/>
      <c r="E129" s="329"/>
      <c r="F129" s="329"/>
      <c r="G129" s="329"/>
      <c r="H129" s="329"/>
      <c r="I129" s="329"/>
      <c r="J129" s="329"/>
      <c r="K129" s="329"/>
      <c r="L129" s="329"/>
      <c r="M129" s="329"/>
      <c r="N129" s="329"/>
      <c r="O129" s="329"/>
      <c r="P129" s="329"/>
      <c r="Q129" s="329"/>
      <c r="R129" s="327"/>
    </row>
    <row r="130" spans="1:18" x14ac:dyDescent="0.2">
      <c r="A130" s="336"/>
      <c r="B130" s="327"/>
      <c r="C130" s="327"/>
      <c r="D130" s="328"/>
      <c r="E130" s="329"/>
      <c r="F130" s="329"/>
      <c r="G130" s="329"/>
      <c r="H130" s="329"/>
      <c r="I130" s="329"/>
      <c r="J130" s="329"/>
      <c r="K130" s="329"/>
      <c r="L130" s="329"/>
      <c r="M130" s="329"/>
      <c r="N130" s="329"/>
      <c r="O130" s="329"/>
      <c r="P130" s="329"/>
      <c r="Q130" s="329"/>
      <c r="R130" s="327"/>
    </row>
    <row r="131" spans="1:18" x14ac:dyDescent="0.2">
      <c r="A131" s="327"/>
      <c r="B131" s="327"/>
      <c r="C131" s="327"/>
      <c r="D131" s="328"/>
      <c r="E131" s="329"/>
      <c r="F131" s="329"/>
      <c r="G131" s="329"/>
      <c r="H131" s="329"/>
      <c r="I131" s="329"/>
      <c r="J131" s="329"/>
      <c r="K131" s="329"/>
      <c r="L131" s="329"/>
      <c r="M131" s="329"/>
      <c r="N131" s="329"/>
      <c r="O131" s="329"/>
      <c r="P131" s="329"/>
      <c r="Q131" s="329"/>
      <c r="R131" s="327"/>
    </row>
    <row r="132" spans="1:18" x14ac:dyDescent="0.2">
      <c r="A132" s="336"/>
      <c r="B132" s="327"/>
      <c r="C132" s="327"/>
      <c r="D132" s="328"/>
      <c r="E132" s="329"/>
      <c r="F132" s="329"/>
      <c r="G132" s="329"/>
      <c r="H132" s="329"/>
      <c r="I132" s="329"/>
      <c r="J132" s="329"/>
      <c r="K132" s="329"/>
      <c r="L132" s="329"/>
      <c r="M132" s="329"/>
      <c r="N132" s="329"/>
      <c r="O132" s="329"/>
      <c r="P132" s="329"/>
      <c r="Q132" s="329"/>
      <c r="R132" s="327"/>
    </row>
    <row r="133" spans="1:18" x14ac:dyDescent="0.2">
      <c r="A133" s="327"/>
      <c r="B133" s="327"/>
      <c r="C133" s="327"/>
      <c r="D133" s="337"/>
      <c r="E133" s="329"/>
      <c r="F133" s="329"/>
      <c r="G133" s="329"/>
      <c r="H133" s="329"/>
      <c r="I133" s="329"/>
      <c r="J133" s="329"/>
      <c r="K133" s="329"/>
      <c r="L133" s="329"/>
      <c r="M133" s="329"/>
      <c r="N133" s="329"/>
      <c r="O133" s="329"/>
      <c r="P133" s="329"/>
      <c r="Q133" s="329"/>
      <c r="R133" s="327"/>
    </row>
    <row r="134" spans="1:18" x14ac:dyDescent="0.2">
      <c r="A134" s="327"/>
      <c r="B134" s="327"/>
      <c r="C134" s="327"/>
      <c r="D134" s="328"/>
      <c r="E134" s="329"/>
      <c r="F134" s="329"/>
      <c r="G134" s="329"/>
      <c r="H134" s="329"/>
      <c r="I134" s="329"/>
      <c r="J134" s="329"/>
      <c r="K134" s="329"/>
      <c r="L134" s="329"/>
      <c r="M134" s="329"/>
      <c r="N134" s="329"/>
      <c r="O134" s="329"/>
      <c r="P134" s="329"/>
      <c r="Q134" s="329"/>
      <c r="R134" s="327"/>
    </row>
    <row r="135" spans="1:18" x14ac:dyDescent="0.2">
      <c r="A135" s="327"/>
      <c r="B135" s="327"/>
      <c r="C135" s="327"/>
      <c r="D135" s="328"/>
      <c r="E135" s="329"/>
      <c r="F135" s="329"/>
      <c r="G135" s="329"/>
      <c r="H135" s="329"/>
      <c r="I135" s="329"/>
      <c r="J135" s="329"/>
      <c r="K135" s="329"/>
      <c r="L135" s="329"/>
      <c r="M135" s="329"/>
      <c r="N135" s="329"/>
      <c r="O135" s="329"/>
      <c r="P135" s="329"/>
      <c r="Q135" s="329"/>
      <c r="R135" s="327"/>
    </row>
    <row r="136" spans="1:18" x14ac:dyDescent="0.2">
      <c r="A136" s="327"/>
      <c r="B136" s="327"/>
      <c r="C136" s="327"/>
      <c r="D136" s="328"/>
      <c r="E136" s="329"/>
      <c r="F136" s="329"/>
      <c r="G136" s="329"/>
      <c r="H136" s="329"/>
      <c r="I136" s="329"/>
      <c r="J136" s="329"/>
      <c r="K136" s="329"/>
      <c r="L136" s="329"/>
      <c r="M136" s="329"/>
      <c r="N136" s="329"/>
      <c r="O136" s="329"/>
      <c r="P136" s="329"/>
      <c r="Q136" s="329"/>
      <c r="R136" s="327"/>
    </row>
    <row r="137" spans="1:18" x14ac:dyDescent="0.2">
      <c r="A137" s="327"/>
      <c r="B137" s="327"/>
      <c r="C137" s="327"/>
      <c r="D137" s="328"/>
      <c r="E137" s="329"/>
      <c r="F137" s="329"/>
      <c r="G137" s="329"/>
      <c r="H137" s="329"/>
      <c r="I137" s="329"/>
      <c r="J137" s="329"/>
      <c r="K137" s="329"/>
      <c r="L137" s="329"/>
      <c r="M137" s="329"/>
      <c r="N137" s="329"/>
      <c r="O137" s="329"/>
      <c r="P137" s="329"/>
      <c r="Q137" s="329"/>
      <c r="R137" s="327"/>
    </row>
    <row r="138" spans="1:18" x14ac:dyDescent="0.2">
      <c r="A138" s="327"/>
      <c r="B138" s="327"/>
      <c r="C138" s="327"/>
      <c r="D138" s="328"/>
      <c r="E138" s="329"/>
      <c r="F138" s="329"/>
      <c r="G138" s="329"/>
      <c r="H138" s="329"/>
      <c r="I138" s="329"/>
      <c r="J138" s="329"/>
      <c r="K138" s="329"/>
      <c r="L138" s="329"/>
      <c r="M138" s="329"/>
      <c r="N138" s="329"/>
      <c r="O138" s="329"/>
      <c r="P138" s="329"/>
      <c r="Q138" s="329"/>
      <c r="R138" s="327"/>
    </row>
    <row r="139" spans="1:18" x14ac:dyDescent="0.2">
      <c r="A139" s="327"/>
      <c r="B139" s="327"/>
      <c r="C139" s="327"/>
      <c r="D139" s="337"/>
      <c r="E139" s="329"/>
      <c r="F139" s="329"/>
      <c r="G139" s="329"/>
      <c r="H139" s="329"/>
      <c r="I139" s="329"/>
      <c r="J139" s="329"/>
      <c r="K139" s="329"/>
      <c r="L139" s="329"/>
      <c r="M139" s="329"/>
      <c r="N139" s="329"/>
      <c r="O139" s="329"/>
      <c r="P139" s="329"/>
      <c r="Q139" s="329"/>
      <c r="R139" s="327"/>
    </row>
    <row r="140" spans="1:18" x14ac:dyDescent="0.2">
      <c r="A140" s="327"/>
      <c r="B140" s="327"/>
      <c r="C140" s="327"/>
      <c r="D140" s="328"/>
      <c r="E140" s="329"/>
      <c r="F140" s="329"/>
      <c r="G140" s="329"/>
      <c r="H140" s="329"/>
      <c r="I140" s="329"/>
      <c r="J140" s="329"/>
      <c r="K140" s="329"/>
      <c r="L140" s="329"/>
      <c r="M140" s="329"/>
      <c r="N140" s="329"/>
      <c r="O140" s="329"/>
      <c r="P140" s="329"/>
      <c r="Q140" s="329"/>
      <c r="R140" s="327"/>
    </row>
    <row r="141" spans="1:18" x14ac:dyDescent="0.2">
      <c r="A141" s="327"/>
      <c r="B141" s="327"/>
      <c r="C141" s="327"/>
      <c r="D141" s="337"/>
      <c r="E141" s="329"/>
      <c r="F141" s="329"/>
      <c r="G141" s="329"/>
      <c r="H141" s="329"/>
      <c r="I141" s="329"/>
      <c r="J141" s="329"/>
      <c r="K141" s="329"/>
      <c r="L141" s="329"/>
      <c r="M141" s="329"/>
      <c r="N141" s="329"/>
      <c r="O141" s="329"/>
      <c r="P141" s="329"/>
      <c r="Q141" s="329"/>
      <c r="R141" s="327"/>
    </row>
    <row r="142" spans="1:18" x14ac:dyDescent="0.2">
      <c r="A142" s="327"/>
      <c r="B142" s="327"/>
      <c r="C142" s="327"/>
      <c r="D142" s="337"/>
      <c r="E142" s="329"/>
      <c r="F142" s="329"/>
      <c r="G142" s="329"/>
      <c r="H142" s="329"/>
      <c r="I142" s="329"/>
      <c r="J142" s="329"/>
      <c r="K142" s="329"/>
      <c r="L142" s="329"/>
      <c r="M142" s="329"/>
      <c r="N142" s="329"/>
      <c r="O142" s="329"/>
      <c r="P142" s="329"/>
      <c r="Q142" s="329"/>
      <c r="R142" s="327"/>
    </row>
    <row r="143" spans="1:18" x14ac:dyDescent="0.2">
      <c r="A143" s="327"/>
      <c r="B143" s="327"/>
      <c r="C143" s="327"/>
      <c r="D143" s="337"/>
      <c r="E143" s="329"/>
      <c r="F143" s="329"/>
      <c r="G143" s="329"/>
      <c r="H143" s="329"/>
      <c r="I143" s="329"/>
      <c r="J143" s="329"/>
      <c r="K143" s="329"/>
      <c r="L143" s="329"/>
      <c r="M143" s="329"/>
      <c r="N143" s="329"/>
      <c r="O143" s="329"/>
      <c r="P143" s="329"/>
      <c r="Q143" s="329"/>
      <c r="R143" s="327"/>
    </row>
    <row r="144" spans="1:18" x14ac:dyDescent="0.2">
      <c r="A144" s="327"/>
      <c r="B144" s="327"/>
      <c r="C144" s="327"/>
      <c r="D144" s="337"/>
      <c r="E144" s="329"/>
      <c r="F144" s="329"/>
      <c r="G144" s="329"/>
      <c r="H144" s="329"/>
      <c r="I144" s="329"/>
      <c r="J144" s="329"/>
      <c r="K144" s="329"/>
      <c r="L144" s="329"/>
      <c r="M144" s="329"/>
      <c r="N144" s="329"/>
      <c r="O144" s="329"/>
      <c r="P144" s="329"/>
      <c r="Q144" s="329"/>
      <c r="R144" s="327"/>
    </row>
    <row r="145" spans="1:18" x14ac:dyDescent="0.2">
      <c r="A145" s="327"/>
      <c r="B145" s="327"/>
      <c r="C145" s="327"/>
      <c r="D145" s="337"/>
      <c r="E145" s="329"/>
      <c r="F145" s="329"/>
      <c r="G145" s="329"/>
      <c r="H145" s="329"/>
      <c r="I145" s="329"/>
      <c r="J145" s="329"/>
      <c r="K145" s="329"/>
      <c r="L145" s="329"/>
      <c r="M145" s="329"/>
      <c r="N145" s="329"/>
      <c r="O145" s="329"/>
      <c r="P145" s="329"/>
      <c r="Q145" s="329"/>
      <c r="R145" s="327"/>
    </row>
    <row r="146" spans="1:18" x14ac:dyDescent="0.2">
      <c r="A146" s="327"/>
      <c r="B146" s="327"/>
      <c r="C146" s="327"/>
      <c r="D146" s="337"/>
      <c r="E146" s="329"/>
      <c r="F146" s="329"/>
      <c r="G146" s="329"/>
      <c r="H146" s="329"/>
      <c r="I146" s="329"/>
      <c r="J146" s="329"/>
      <c r="K146" s="329"/>
      <c r="L146" s="329"/>
      <c r="M146" s="329"/>
      <c r="N146" s="329"/>
      <c r="O146" s="329"/>
      <c r="P146" s="329"/>
      <c r="Q146" s="329"/>
      <c r="R146" s="327"/>
    </row>
    <row r="147" spans="1:18" x14ac:dyDescent="0.2">
      <c r="A147" s="327"/>
      <c r="B147" s="327"/>
      <c r="C147" s="327"/>
      <c r="D147" s="337"/>
      <c r="E147" s="329"/>
      <c r="F147" s="329"/>
      <c r="G147" s="329"/>
      <c r="H147" s="329"/>
      <c r="I147" s="329"/>
      <c r="J147" s="329"/>
      <c r="K147" s="329"/>
      <c r="L147" s="329"/>
      <c r="M147" s="329"/>
      <c r="N147" s="329"/>
      <c r="O147" s="329"/>
      <c r="P147" s="329"/>
      <c r="Q147" s="329"/>
      <c r="R147" s="327"/>
    </row>
    <row r="148" spans="1:18" x14ac:dyDescent="0.2">
      <c r="A148" s="327"/>
      <c r="B148" s="327"/>
      <c r="C148" s="327"/>
      <c r="D148" s="328"/>
      <c r="E148" s="329"/>
      <c r="F148" s="329"/>
      <c r="G148" s="329"/>
      <c r="H148" s="329"/>
      <c r="I148" s="329"/>
      <c r="J148" s="329"/>
      <c r="K148" s="329"/>
      <c r="L148" s="329"/>
      <c r="M148" s="329"/>
      <c r="N148" s="329"/>
      <c r="O148" s="329"/>
      <c r="P148" s="329"/>
      <c r="Q148" s="329"/>
      <c r="R148" s="327"/>
    </row>
    <row r="149" spans="1:18" x14ac:dyDescent="0.2">
      <c r="A149" s="327"/>
      <c r="B149" s="327"/>
      <c r="C149" s="327"/>
      <c r="D149" s="337"/>
      <c r="E149" s="329"/>
      <c r="F149" s="329"/>
      <c r="G149" s="329"/>
      <c r="H149" s="329"/>
      <c r="I149" s="329"/>
      <c r="J149" s="329"/>
      <c r="K149" s="329"/>
      <c r="L149" s="329"/>
      <c r="M149" s="329"/>
      <c r="N149" s="329"/>
      <c r="O149" s="329"/>
      <c r="P149" s="329"/>
      <c r="Q149" s="329"/>
      <c r="R149" s="327"/>
    </row>
    <row r="150" spans="1:18" x14ac:dyDescent="0.2">
      <c r="A150" s="327"/>
      <c r="B150" s="327"/>
      <c r="C150" s="327"/>
      <c r="D150" s="337"/>
      <c r="E150" s="329"/>
      <c r="F150" s="329"/>
      <c r="G150" s="329"/>
      <c r="H150" s="329"/>
      <c r="I150" s="329"/>
      <c r="J150" s="329"/>
      <c r="K150" s="329"/>
      <c r="L150" s="329"/>
      <c r="M150" s="329"/>
      <c r="N150" s="329"/>
      <c r="O150" s="329"/>
      <c r="P150" s="329"/>
      <c r="Q150" s="329"/>
      <c r="R150" s="327"/>
    </row>
    <row r="151" spans="1:18" x14ac:dyDescent="0.2">
      <c r="A151" s="327"/>
      <c r="B151" s="327"/>
      <c r="C151" s="327"/>
      <c r="D151" s="337"/>
      <c r="E151" s="329"/>
      <c r="F151" s="329"/>
      <c r="G151" s="329"/>
      <c r="H151" s="329"/>
      <c r="I151" s="329"/>
      <c r="J151" s="329"/>
      <c r="K151" s="329"/>
      <c r="L151" s="329"/>
      <c r="M151" s="329"/>
      <c r="N151" s="329"/>
      <c r="O151" s="329"/>
      <c r="P151" s="329"/>
      <c r="Q151" s="329"/>
      <c r="R151" s="327"/>
    </row>
    <row r="152" spans="1:18" x14ac:dyDescent="0.2">
      <c r="A152" s="327"/>
      <c r="B152" s="327"/>
      <c r="C152" s="327"/>
      <c r="D152" s="337"/>
      <c r="E152" s="329"/>
      <c r="F152" s="329"/>
      <c r="G152" s="329"/>
      <c r="H152" s="329"/>
      <c r="I152" s="329"/>
      <c r="J152" s="329"/>
      <c r="K152" s="329"/>
      <c r="L152" s="329"/>
      <c r="M152" s="329"/>
      <c r="N152" s="329"/>
      <c r="O152" s="329"/>
      <c r="P152" s="329"/>
      <c r="Q152" s="329"/>
      <c r="R152" s="327"/>
    </row>
    <row r="153" spans="1:18" x14ac:dyDescent="0.2">
      <c r="A153" s="327"/>
      <c r="B153" s="327"/>
      <c r="C153" s="327"/>
      <c r="D153" s="337"/>
      <c r="E153" s="329"/>
      <c r="F153" s="329"/>
      <c r="G153" s="329"/>
      <c r="H153" s="329"/>
      <c r="I153" s="329"/>
      <c r="J153" s="329"/>
      <c r="K153" s="329"/>
      <c r="L153" s="329"/>
      <c r="M153" s="329"/>
      <c r="N153" s="329"/>
      <c r="O153" s="329"/>
      <c r="P153" s="329"/>
      <c r="Q153" s="329"/>
      <c r="R153" s="327"/>
    </row>
    <row r="154" spans="1:18" x14ac:dyDescent="0.2">
      <c r="A154" s="327"/>
      <c r="B154" s="327"/>
      <c r="C154" s="327"/>
      <c r="D154" s="337"/>
      <c r="E154" s="329"/>
      <c r="F154" s="329"/>
      <c r="G154" s="329"/>
      <c r="H154" s="329"/>
      <c r="I154" s="329"/>
      <c r="J154" s="329"/>
      <c r="K154" s="329"/>
      <c r="L154" s="329"/>
      <c r="M154" s="329"/>
      <c r="N154" s="329"/>
      <c r="O154" s="329"/>
      <c r="P154" s="329"/>
      <c r="Q154" s="329"/>
      <c r="R154" s="327"/>
    </row>
    <row r="155" spans="1:18" x14ac:dyDescent="0.2">
      <c r="A155" s="327"/>
      <c r="B155" s="327"/>
      <c r="C155" s="327"/>
      <c r="D155" s="337"/>
      <c r="E155" s="329"/>
      <c r="F155" s="329"/>
      <c r="G155" s="329"/>
      <c r="H155" s="329"/>
      <c r="I155" s="329"/>
      <c r="J155" s="329"/>
      <c r="K155" s="329"/>
      <c r="L155" s="329"/>
      <c r="M155" s="329"/>
      <c r="N155" s="329"/>
      <c r="O155" s="329"/>
      <c r="P155" s="329"/>
      <c r="Q155" s="329"/>
      <c r="R155" s="327"/>
    </row>
    <row r="156" spans="1:18" x14ac:dyDescent="0.2">
      <c r="A156" s="327"/>
      <c r="B156" s="327"/>
      <c r="C156" s="327"/>
      <c r="D156" s="337"/>
      <c r="E156" s="329"/>
      <c r="F156" s="329"/>
      <c r="G156" s="329"/>
      <c r="H156" s="329"/>
      <c r="I156" s="329"/>
      <c r="J156" s="329"/>
      <c r="K156" s="329"/>
      <c r="L156" s="329"/>
      <c r="M156" s="329"/>
      <c r="N156" s="329"/>
      <c r="O156" s="329"/>
      <c r="P156" s="329"/>
      <c r="Q156" s="329"/>
      <c r="R156" s="327"/>
    </row>
    <row r="157" spans="1:18" x14ac:dyDescent="0.2">
      <c r="A157" s="327"/>
      <c r="B157" s="327"/>
      <c r="C157" s="327"/>
      <c r="D157" s="337"/>
      <c r="E157" s="329"/>
      <c r="F157" s="329"/>
      <c r="G157" s="329"/>
      <c r="H157" s="329"/>
      <c r="I157" s="329"/>
      <c r="J157" s="329"/>
      <c r="K157" s="329"/>
      <c r="L157" s="329"/>
      <c r="M157" s="329"/>
      <c r="N157" s="329"/>
      <c r="O157" s="329"/>
      <c r="P157" s="329"/>
      <c r="Q157" s="329"/>
      <c r="R157" s="327"/>
    </row>
    <row r="158" spans="1:18" x14ac:dyDescent="0.2">
      <c r="A158" s="327"/>
      <c r="B158" s="327"/>
      <c r="C158" s="327"/>
      <c r="D158" s="337"/>
      <c r="E158" s="329"/>
      <c r="F158" s="329"/>
      <c r="G158" s="329"/>
      <c r="H158" s="329"/>
      <c r="I158" s="329"/>
      <c r="J158" s="329"/>
      <c r="K158" s="329"/>
      <c r="L158" s="329"/>
      <c r="M158" s="329"/>
      <c r="N158" s="329"/>
      <c r="O158" s="329"/>
      <c r="P158" s="329"/>
      <c r="Q158" s="329"/>
      <c r="R158" s="327"/>
    </row>
    <row r="159" spans="1:18" x14ac:dyDescent="0.2">
      <c r="A159" s="338"/>
      <c r="B159" s="327"/>
      <c r="C159" s="327"/>
      <c r="D159" s="337"/>
      <c r="E159" s="329"/>
      <c r="F159" s="329"/>
      <c r="G159" s="329"/>
      <c r="H159" s="329"/>
      <c r="I159" s="329"/>
      <c r="J159" s="329"/>
      <c r="K159" s="329"/>
      <c r="L159" s="329"/>
      <c r="M159" s="329"/>
      <c r="N159" s="329"/>
      <c r="O159" s="329"/>
      <c r="P159" s="329"/>
      <c r="Q159" s="329"/>
      <c r="R159" s="327"/>
    </row>
    <row r="160" spans="1:18" x14ac:dyDescent="0.2">
      <c r="A160" s="327"/>
      <c r="B160" s="327"/>
      <c r="C160" s="327"/>
      <c r="D160" s="337"/>
      <c r="E160" s="329"/>
      <c r="F160" s="329"/>
      <c r="G160" s="329"/>
      <c r="H160" s="329"/>
      <c r="I160" s="329"/>
      <c r="J160" s="329"/>
      <c r="K160" s="329"/>
      <c r="L160" s="329"/>
      <c r="M160" s="329"/>
      <c r="N160" s="329"/>
      <c r="O160" s="329"/>
      <c r="P160" s="329"/>
      <c r="Q160" s="329"/>
      <c r="R160" s="327"/>
    </row>
    <row r="161" spans="1:18" x14ac:dyDescent="0.2">
      <c r="A161" s="327"/>
      <c r="B161" s="327"/>
      <c r="C161" s="327"/>
      <c r="D161" s="337"/>
      <c r="E161" s="329"/>
      <c r="F161" s="329"/>
      <c r="G161" s="329"/>
      <c r="H161" s="329"/>
      <c r="I161" s="329"/>
      <c r="J161" s="329"/>
      <c r="K161" s="329"/>
      <c r="L161" s="329"/>
      <c r="M161" s="329"/>
      <c r="N161" s="329"/>
      <c r="O161" s="329"/>
      <c r="P161" s="329"/>
      <c r="Q161" s="329"/>
      <c r="R161" s="327"/>
    </row>
    <row r="162" spans="1:18" x14ac:dyDescent="0.2">
      <c r="A162" s="327"/>
      <c r="B162" s="327"/>
      <c r="C162" s="327"/>
      <c r="D162" s="337"/>
      <c r="E162" s="329"/>
      <c r="F162" s="329"/>
      <c r="G162" s="329"/>
      <c r="H162" s="329"/>
      <c r="I162" s="329"/>
      <c r="J162" s="329"/>
      <c r="K162" s="329"/>
      <c r="L162" s="329"/>
      <c r="M162" s="329"/>
      <c r="N162" s="329"/>
      <c r="O162" s="329"/>
      <c r="P162" s="329"/>
      <c r="Q162" s="329"/>
      <c r="R162" s="327"/>
    </row>
    <row r="163" spans="1:18" x14ac:dyDescent="0.2">
      <c r="A163" s="336"/>
      <c r="B163" s="327"/>
      <c r="C163" s="327"/>
      <c r="D163" s="337"/>
      <c r="E163" s="329"/>
      <c r="F163" s="329"/>
      <c r="G163" s="329"/>
      <c r="H163" s="329"/>
      <c r="I163" s="329"/>
      <c r="J163" s="329"/>
      <c r="K163" s="329"/>
      <c r="L163" s="329"/>
      <c r="M163" s="329"/>
      <c r="N163" s="329"/>
      <c r="O163" s="329"/>
      <c r="P163" s="329"/>
      <c r="Q163" s="329"/>
      <c r="R163" s="327"/>
    </row>
    <row r="164" spans="1:18" x14ac:dyDescent="0.2">
      <c r="A164" s="336"/>
      <c r="B164" s="327"/>
      <c r="C164" s="327"/>
      <c r="D164" s="328"/>
      <c r="E164" s="329"/>
      <c r="F164" s="329"/>
      <c r="G164" s="329"/>
      <c r="H164" s="329"/>
      <c r="I164" s="329"/>
      <c r="J164" s="329"/>
      <c r="K164" s="329"/>
      <c r="L164" s="329"/>
      <c r="M164" s="329"/>
      <c r="N164" s="329"/>
      <c r="O164" s="329"/>
      <c r="P164" s="329"/>
      <c r="Q164" s="329"/>
      <c r="R164" s="327"/>
    </row>
    <row r="165" spans="1:18" x14ac:dyDescent="0.2">
      <c r="A165" s="336"/>
      <c r="B165" s="327"/>
      <c r="C165" s="327"/>
      <c r="D165" s="328"/>
      <c r="E165" s="329"/>
      <c r="F165" s="329"/>
      <c r="G165" s="329"/>
      <c r="H165" s="329"/>
      <c r="I165" s="329"/>
      <c r="J165" s="329"/>
      <c r="K165" s="329"/>
      <c r="L165" s="329"/>
      <c r="M165" s="329"/>
      <c r="N165" s="329"/>
      <c r="O165" s="329"/>
      <c r="P165" s="329"/>
      <c r="Q165" s="329"/>
      <c r="R165" s="327"/>
    </row>
    <row r="166" spans="1:18" x14ac:dyDescent="0.2">
      <c r="A166" s="327"/>
      <c r="B166" s="327"/>
      <c r="C166" s="327"/>
      <c r="D166" s="328"/>
      <c r="E166" s="329"/>
      <c r="F166" s="329"/>
      <c r="G166" s="329"/>
      <c r="H166" s="329"/>
      <c r="I166" s="329"/>
      <c r="J166" s="329"/>
      <c r="K166" s="329"/>
      <c r="L166" s="329"/>
      <c r="M166" s="329"/>
      <c r="N166" s="329"/>
      <c r="O166" s="329"/>
      <c r="P166" s="329"/>
      <c r="Q166" s="329"/>
      <c r="R166" s="327"/>
    </row>
    <row r="167" spans="1:18" x14ac:dyDescent="0.2">
      <c r="A167" s="336"/>
      <c r="B167" s="327"/>
      <c r="C167" s="327"/>
      <c r="D167" s="328"/>
      <c r="E167" s="329"/>
      <c r="F167" s="329"/>
      <c r="G167" s="329"/>
      <c r="H167" s="329"/>
      <c r="I167" s="329"/>
      <c r="J167" s="329"/>
      <c r="K167" s="329"/>
      <c r="L167" s="329"/>
      <c r="M167" s="329"/>
      <c r="N167" s="329"/>
      <c r="O167" s="329"/>
      <c r="P167" s="329"/>
      <c r="Q167" s="329"/>
      <c r="R167" s="327"/>
    </row>
    <row r="168" spans="1:18" hidden="1" x14ac:dyDescent="0.2">
      <c r="A168" s="327"/>
      <c r="B168" s="327"/>
      <c r="C168" s="327"/>
      <c r="D168" s="328"/>
      <c r="E168" s="329"/>
      <c r="F168" s="329"/>
      <c r="G168" s="329"/>
      <c r="H168" s="329"/>
      <c r="I168" s="329"/>
      <c r="J168" s="329"/>
      <c r="K168" s="329"/>
      <c r="L168" s="329"/>
      <c r="M168" s="329"/>
      <c r="N168" s="329"/>
      <c r="O168" s="329"/>
      <c r="P168" s="329"/>
      <c r="Q168" s="329"/>
      <c r="R168" s="327"/>
    </row>
    <row r="169" spans="1:18" x14ac:dyDescent="0.2">
      <c r="A169" s="336"/>
      <c r="B169" s="327"/>
      <c r="C169" s="327"/>
      <c r="D169" s="328"/>
      <c r="E169" s="329"/>
      <c r="F169" s="329"/>
      <c r="G169" s="329"/>
      <c r="H169" s="329"/>
      <c r="I169" s="329"/>
      <c r="J169" s="329"/>
      <c r="K169" s="329"/>
      <c r="L169" s="329"/>
      <c r="M169" s="329"/>
      <c r="N169" s="329"/>
      <c r="O169" s="329"/>
      <c r="P169" s="329"/>
      <c r="Q169" s="329"/>
      <c r="R169" s="327"/>
    </row>
    <row r="170" spans="1:18" x14ac:dyDescent="0.2">
      <c r="A170" s="336"/>
      <c r="B170" s="327"/>
      <c r="C170" s="327"/>
      <c r="D170" s="328"/>
      <c r="E170" s="329"/>
      <c r="F170" s="329"/>
      <c r="G170" s="329"/>
      <c r="H170" s="329"/>
      <c r="I170" s="329"/>
      <c r="J170" s="329"/>
      <c r="K170" s="329"/>
      <c r="L170" s="329"/>
      <c r="M170" s="329"/>
      <c r="N170" s="329"/>
      <c r="O170" s="329"/>
      <c r="P170" s="329"/>
      <c r="Q170" s="329"/>
      <c r="R170" s="327"/>
    </row>
    <row r="171" spans="1:18" s="298" customFormat="1" ht="12.75" x14ac:dyDescent="0.2">
      <c r="A171" s="330"/>
      <c r="B171" s="330"/>
      <c r="C171" s="330"/>
      <c r="D171" s="339"/>
      <c r="E171" s="330"/>
      <c r="F171" s="330"/>
      <c r="G171" s="330"/>
      <c r="H171" s="330"/>
      <c r="I171" s="330"/>
      <c r="J171" s="330"/>
      <c r="K171" s="330"/>
      <c r="L171" s="330"/>
      <c r="M171" s="330"/>
      <c r="N171" s="330"/>
      <c r="O171" s="330"/>
      <c r="P171" s="330"/>
      <c r="Q171" s="330"/>
      <c r="R171" s="330"/>
    </row>
    <row r="172" spans="1:18" ht="12.75" x14ac:dyDescent="0.2">
      <c r="A172" s="336"/>
      <c r="B172" s="327"/>
      <c r="C172" s="327"/>
      <c r="D172" s="328"/>
      <c r="E172" s="329"/>
      <c r="F172" s="329"/>
      <c r="G172" s="329"/>
      <c r="H172" s="329"/>
      <c r="I172" s="329"/>
      <c r="J172" s="329"/>
      <c r="K172" s="329"/>
      <c r="L172" s="329"/>
      <c r="M172" s="329"/>
      <c r="N172" s="329"/>
      <c r="O172" s="329"/>
      <c r="P172" s="329"/>
      <c r="Q172" s="329"/>
      <c r="R172" s="330"/>
    </row>
    <row r="173" spans="1:18" hidden="1" x14ac:dyDescent="0.2">
      <c r="A173" s="327"/>
      <c r="B173" s="327"/>
      <c r="C173" s="327"/>
      <c r="D173" s="328"/>
      <c r="E173" s="329"/>
      <c r="F173" s="329"/>
      <c r="G173" s="329"/>
      <c r="H173" s="329"/>
      <c r="I173" s="329"/>
      <c r="J173" s="329"/>
      <c r="K173" s="329"/>
      <c r="L173" s="329"/>
      <c r="M173" s="329"/>
      <c r="N173" s="329"/>
      <c r="O173" s="329"/>
      <c r="P173" s="329"/>
      <c r="Q173" s="329"/>
      <c r="R173" s="327"/>
    </row>
    <row r="174" spans="1:18" hidden="1" x14ac:dyDescent="0.2">
      <c r="A174" s="327"/>
      <c r="B174" s="327"/>
      <c r="C174" s="327"/>
      <c r="D174" s="328"/>
      <c r="E174" s="329"/>
      <c r="F174" s="329"/>
      <c r="G174" s="329"/>
      <c r="H174" s="329"/>
      <c r="I174" s="329"/>
      <c r="J174" s="329"/>
      <c r="K174" s="329"/>
      <c r="L174" s="329"/>
      <c r="M174" s="329"/>
      <c r="N174" s="329"/>
      <c r="O174" s="329"/>
      <c r="P174" s="329"/>
      <c r="Q174" s="329"/>
      <c r="R174" s="327"/>
    </row>
    <row r="175" spans="1:18" hidden="1" x14ac:dyDescent="0.2">
      <c r="A175" s="327"/>
      <c r="B175" s="327"/>
      <c r="C175" s="327"/>
      <c r="D175" s="328"/>
      <c r="E175" s="329"/>
      <c r="F175" s="329"/>
      <c r="G175" s="329"/>
      <c r="H175" s="329"/>
      <c r="I175" s="329"/>
      <c r="J175" s="329"/>
      <c r="K175" s="329"/>
      <c r="L175" s="329"/>
      <c r="M175" s="329"/>
      <c r="N175" s="329"/>
      <c r="O175" s="329"/>
      <c r="P175" s="329"/>
      <c r="Q175" s="329"/>
      <c r="R175" s="327"/>
    </row>
    <row r="176" spans="1:18" x14ac:dyDescent="0.2">
      <c r="A176" s="327"/>
      <c r="B176" s="327"/>
      <c r="C176" s="327"/>
      <c r="D176" s="328"/>
      <c r="E176" s="327"/>
      <c r="F176" s="327"/>
      <c r="G176" s="327"/>
      <c r="H176" s="327"/>
      <c r="I176" s="327"/>
      <c r="J176" s="327"/>
      <c r="K176" s="327"/>
      <c r="L176" s="327"/>
      <c r="M176" s="327"/>
      <c r="N176" s="327"/>
      <c r="O176" s="327"/>
      <c r="P176" s="327"/>
      <c r="Q176" s="327"/>
      <c r="R176" s="327"/>
    </row>
    <row r="177" spans="1:18" x14ac:dyDescent="0.2">
      <c r="A177" s="327"/>
      <c r="B177" s="327"/>
      <c r="C177" s="327"/>
      <c r="D177" s="328"/>
      <c r="E177" s="327"/>
      <c r="F177" s="327"/>
      <c r="G177" s="327"/>
      <c r="H177" s="327"/>
      <c r="I177" s="327"/>
      <c r="J177" s="327"/>
      <c r="K177" s="327"/>
      <c r="L177" s="327"/>
      <c r="M177" s="327"/>
      <c r="N177" s="327"/>
      <c r="O177" s="327"/>
      <c r="P177" s="327"/>
      <c r="Q177" s="327"/>
      <c r="R177" s="327"/>
    </row>
    <row r="178" spans="1:18" x14ac:dyDescent="0.2">
      <c r="A178" s="327"/>
      <c r="B178" s="327"/>
      <c r="C178" s="327"/>
      <c r="D178" s="328"/>
      <c r="E178" s="327"/>
      <c r="F178" s="327"/>
      <c r="G178" s="327"/>
      <c r="H178" s="327"/>
      <c r="I178" s="327"/>
      <c r="J178" s="327"/>
      <c r="K178" s="327"/>
      <c r="L178" s="327"/>
      <c r="M178" s="327"/>
      <c r="N178" s="327"/>
      <c r="O178" s="327"/>
      <c r="P178" s="327"/>
      <c r="Q178" s="327"/>
      <c r="R178" s="327"/>
    </row>
  </sheetData>
  <sheetProtection password="EA63" sheet="1" objects="1" scenarios="1"/>
  <phoneticPr fontId="0" type="noConversion"/>
  <pageMargins left="0.78740157499999996" right="0.78740157499999996" top="0.984251969" bottom="0.984251969" header="0.4921259845" footer="0.4921259845"/>
  <pageSetup scale="60" orientation="landscape" blackAndWhite="1" horizontalDpi="300" verticalDpi="300" r:id="rId1"/>
  <headerFooter alignWithMargins="0">
    <oddFooter>&amp;L&amp;P</oddFooter>
  </headerFooter>
  <rowBreaks count="2" manualBreakCount="2">
    <brk id="61" max="65535" man="1"/>
    <brk id="121" max="6553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Q52"/>
  <sheetViews>
    <sheetView zoomScale="75" workbookViewId="0">
      <selection activeCell="F51" sqref="F51"/>
    </sheetView>
  </sheetViews>
  <sheetFormatPr baseColWidth="10" defaultRowHeight="12.75" x14ac:dyDescent="0.2"/>
  <cols>
    <col min="1" max="1" width="4.5703125" customWidth="1"/>
    <col min="2" max="2" width="23.140625" customWidth="1"/>
    <col min="3" max="3" width="9.7109375" customWidth="1"/>
    <col min="4" max="4" width="17.140625" customWidth="1"/>
    <col min="5" max="5" width="8.140625" customWidth="1"/>
    <col min="6" max="6" width="12.7109375" style="3" customWidth="1"/>
    <col min="7" max="7" width="11.140625" style="2" customWidth="1"/>
    <col min="8" max="8" width="12.7109375" style="11" customWidth="1"/>
    <col min="9" max="9" width="13.7109375" style="47" customWidth="1"/>
    <col min="10" max="11" width="13.7109375" style="30" customWidth="1"/>
    <col min="12" max="17" width="11.42578125" style="11"/>
  </cols>
  <sheetData>
    <row r="1" spans="1:11" x14ac:dyDescent="0.2">
      <c r="A1" s="220"/>
      <c r="B1" s="221"/>
      <c r="C1" s="221"/>
      <c r="D1" s="221"/>
      <c r="E1" s="221"/>
      <c r="F1" s="222"/>
      <c r="G1" s="223"/>
    </row>
    <row r="2" spans="1:11" x14ac:dyDescent="0.2">
      <c r="A2" s="75" t="s">
        <v>76</v>
      </c>
      <c r="B2" s="221"/>
      <c r="C2" s="221"/>
      <c r="D2" s="221"/>
      <c r="E2" s="221"/>
      <c r="F2" s="222"/>
      <c r="G2" s="223"/>
    </row>
    <row r="3" spans="1:11" x14ac:dyDescent="0.2">
      <c r="A3" s="75" t="s">
        <v>77</v>
      </c>
      <c r="B3" s="221"/>
      <c r="C3" s="224"/>
      <c r="D3" s="221"/>
      <c r="E3" s="221"/>
      <c r="F3" s="222"/>
      <c r="G3" s="223"/>
    </row>
    <row r="4" spans="1:11" x14ac:dyDescent="0.2">
      <c r="A4" s="221"/>
      <c r="B4" s="225"/>
      <c r="C4" s="224"/>
      <c r="D4" s="221"/>
      <c r="E4" s="221"/>
      <c r="F4" s="222"/>
      <c r="G4" s="223"/>
    </row>
    <row r="5" spans="1:11" ht="11.25" customHeight="1" thickBot="1" x14ac:dyDescent="0.25">
      <c r="A5" s="159"/>
      <c r="B5" s="236"/>
      <c r="C5" s="237"/>
      <c r="D5" s="159"/>
      <c r="E5" s="159"/>
      <c r="F5" s="215"/>
      <c r="G5" s="161"/>
    </row>
    <row r="6" spans="1:11" x14ac:dyDescent="0.2">
      <c r="A6" s="226"/>
      <c r="B6" s="227"/>
      <c r="C6" s="227"/>
      <c r="D6" s="227"/>
      <c r="E6" s="226"/>
      <c r="F6" s="228"/>
      <c r="G6" s="229"/>
      <c r="I6" s="34"/>
      <c r="J6" s="48"/>
      <c r="K6" s="48"/>
    </row>
    <row r="7" spans="1:11" x14ac:dyDescent="0.2">
      <c r="A7" s="230"/>
      <c r="B7" s="79"/>
      <c r="C7" s="79"/>
      <c r="D7" s="79"/>
      <c r="E7" s="230"/>
      <c r="F7" s="231"/>
      <c r="G7" s="232"/>
      <c r="H7" s="49"/>
      <c r="I7" s="34"/>
      <c r="J7" s="29"/>
      <c r="K7" s="29"/>
    </row>
    <row r="8" spans="1:11" ht="13.5" thickBot="1" x14ac:dyDescent="0.25">
      <c r="A8" s="183"/>
      <c r="B8" s="233"/>
      <c r="C8" s="233"/>
      <c r="D8" s="233"/>
      <c r="E8" s="183"/>
      <c r="F8" s="234"/>
      <c r="G8" s="235"/>
      <c r="I8" s="34"/>
      <c r="J8" s="29"/>
      <c r="K8" s="29"/>
    </row>
    <row r="9" spans="1:11" x14ac:dyDescent="0.2">
      <c r="A9" s="184" t="s">
        <v>78</v>
      </c>
      <c r="B9" s="55"/>
      <c r="C9" s="55"/>
      <c r="D9" s="55"/>
      <c r="E9" s="67"/>
      <c r="F9" s="241"/>
      <c r="G9" s="242"/>
    </row>
    <row r="10" spans="1:11" x14ac:dyDescent="0.2">
      <c r="A10" s="60"/>
      <c r="B10" s="55" t="s">
        <v>79</v>
      </c>
      <c r="C10" s="55"/>
      <c r="D10" s="55"/>
      <c r="E10" s="238"/>
      <c r="F10" s="245">
        <f>Ventes!D15</f>
        <v>0</v>
      </c>
      <c r="G10" s="242"/>
      <c r="H10" s="10"/>
    </row>
    <row r="11" spans="1:11" x14ac:dyDescent="0.2">
      <c r="A11" s="60"/>
      <c r="B11" s="55" t="s">
        <v>80</v>
      </c>
      <c r="C11" s="55"/>
      <c r="D11" s="55"/>
      <c r="E11" s="238"/>
      <c r="F11" s="245">
        <f>'Budget de caisse'!E8</f>
        <v>0</v>
      </c>
      <c r="G11" s="242"/>
      <c r="H11" s="10"/>
    </row>
    <row r="12" spans="1:11" x14ac:dyDescent="0.2">
      <c r="A12" s="184" t="s">
        <v>81</v>
      </c>
      <c r="B12" s="55"/>
      <c r="C12" s="55"/>
      <c r="D12" s="55"/>
      <c r="E12" s="238"/>
      <c r="F12" s="245">
        <f>F10+F11</f>
        <v>0</v>
      </c>
      <c r="G12" s="242"/>
      <c r="H12" s="21"/>
    </row>
    <row r="13" spans="1:11" x14ac:dyDescent="0.2">
      <c r="A13" s="60"/>
      <c r="B13" s="55"/>
      <c r="C13" s="55"/>
      <c r="D13" s="55"/>
      <c r="E13" s="67"/>
      <c r="F13" s="241"/>
      <c r="G13" s="242"/>
      <c r="H13" s="10"/>
    </row>
    <row r="14" spans="1:11" x14ac:dyDescent="0.2">
      <c r="A14" s="184" t="s">
        <v>82</v>
      </c>
      <c r="B14" s="55"/>
      <c r="C14" s="55"/>
      <c r="D14" s="55"/>
      <c r="E14" s="67"/>
      <c r="F14" s="241"/>
      <c r="G14" s="242"/>
      <c r="H14" s="10"/>
    </row>
    <row r="15" spans="1:11" x14ac:dyDescent="0.2">
      <c r="A15" s="60"/>
      <c r="B15" s="87" t="s">
        <v>83</v>
      </c>
      <c r="C15" s="55"/>
      <c r="D15" s="55"/>
      <c r="E15" s="238"/>
      <c r="F15" s="245">
        <f>Questions!F7</f>
        <v>0</v>
      </c>
      <c r="G15" s="242"/>
      <c r="H15" s="10"/>
    </row>
    <row r="16" spans="1:11" x14ac:dyDescent="0.2">
      <c r="A16" s="60"/>
      <c r="B16" s="239" t="str">
        <f>'Budget de caisse'!B13</f>
        <v>Matières premières</v>
      </c>
      <c r="C16" s="55"/>
      <c r="D16" s="55"/>
      <c r="E16" s="240" t="e">
        <f>F16/F$12</f>
        <v>#DIV/0!</v>
      </c>
      <c r="F16" s="245">
        <f>Production!C80</f>
        <v>0</v>
      </c>
      <c r="G16" s="243"/>
      <c r="H16" s="10"/>
      <c r="I16" s="50"/>
    </row>
    <row r="17" spans="1:9" x14ac:dyDescent="0.2">
      <c r="A17" s="60"/>
      <c r="B17" s="87" t="s">
        <v>84</v>
      </c>
      <c r="C17" s="55"/>
      <c r="D17" s="55"/>
      <c r="E17" s="238"/>
      <c r="F17" s="245">
        <f>(F15+Production!C82)*-1</f>
        <v>0</v>
      </c>
      <c r="G17" s="242"/>
      <c r="H17" s="21"/>
    </row>
    <row r="18" spans="1:9" x14ac:dyDescent="0.2">
      <c r="A18" s="60"/>
      <c r="B18" s="62" t="str">
        <f>'Budget de caisse'!B14</f>
        <v>Salaires de production</v>
      </c>
      <c r="C18" s="55"/>
      <c r="D18" s="55"/>
      <c r="E18" s="240" t="e">
        <f>F18/F$12</f>
        <v>#DIV/0!</v>
      </c>
      <c r="F18" s="245">
        <f>'Budget de caisse'!E14</f>
        <v>0</v>
      </c>
      <c r="G18" s="243"/>
      <c r="H18" s="10"/>
      <c r="I18" s="50"/>
    </row>
    <row r="19" spans="1:9" x14ac:dyDescent="0.2">
      <c r="A19" s="60"/>
      <c r="B19" s="62" t="str">
        <f>'Budget de caisse'!B15</f>
        <v>Avantages sociaux</v>
      </c>
      <c r="C19" s="55"/>
      <c r="D19" s="55"/>
      <c r="E19" s="240" t="e">
        <f>F19/F$12</f>
        <v>#DIV/0!</v>
      </c>
      <c r="F19" s="245">
        <f>'Budget de caisse'!E15</f>
        <v>0</v>
      </c>
      <c r="G19" s="243"/>
      <c r="H19" s="10"/>
      <c r="I19" s="50"/>
    </row>
    <row r="20" spans="1:9" x14ac:dyDescent="0.2">
      <c r="A20" s="60"/>
      <c r="B20" s="62" t="str">
        <f>'Budget de caisse'!B16</f>
        <v>Sous-traitance</v>
      </c>
      <c r="C20" s="55"/>
      <c r="D20" s="55"/>
      <c r="E20" s="240" t="e">
        <f>F20/F$12</f>
        <v>#DIV/0!</v>
      </c>
      <c r="F20" s="245">
        <f>'Budget de caisse'!E16</f>
        <v>0</v>
      </c>
      <c r="G20" s="243"/>
      <c r="H20" s="10"/>
      <c r="I20" s="50"/>
    </row>
    <row r="21" spans="1:9" x14ac:dyDescent="0.2">
      <c r="A21" s="60"/>
      <c r="B21" s="62" t="str">
        <f>'Budget de caisse'!B17</f>
        <v>Fournitures d'atelier</v>
      </c>
      <c r="C21" s="55"/>
      <c r="D21" s="55"/>
      <c r="E21" s="240" t="e">
        <f>F21/F$12</f>
        <v>#DIV/0!</v>
      </c>
      <c r="F21" s="245">
        <f>'Budget de caisse'!E17</f>
        <v>0</v>
      </c>
      <c r="G21" s="243"/>
      <c r="H21" s="10"/>
      <c r="I21" s="50"/>
    </row>
    <row r="22" spans="1:9" x14ac:dyDescent="0.2">
      <c r="A22" s="60"/>
      <c r="B22" s="62" t="str">
        <f>'Budget de caisse'!B18</f>
        <v>Transport</v>
      </c>
      <c r="C22" s="55"/>
      <c r="D22" s="55"/>
      <c r="E22" s="240" t="e">
        <f>F22/F$12</f>
        <v>#DIV/0!</v>
      </c>
      <c r="F22" s="245">
        <f>'Budget de caisse'!E18</f>
        <v>0</v>
      </c>
      <c r="G22" s="243"/>
      <c r="H22" s="10"/>
      <c r="I22" s="50"/>
    </row>
    <row r="23" spans="1:9" x14ac:dyDescent="0.2">
      <c r="A23" s="60"/>
      <c r="B23" s="55"/>
      <c r="C23" s="55"/>
      <c r="D23" s="55"/>
      <c r="E23" s="67"/>
      <c r="F23" s="241"/>
      <c r="G23" s="242"/>
      <c r="H23" s="10"/>
    </row>
    <row r="24" spans="1:9" x14ac:dyDescent="0.2">
      <c r="A24" s="184" t="s">
        <v>85</v>
      </c>
      <c r="B24" s="55"/>
      <c r="C24" s="55"/>
      <c r="D24" s="55"/>
      <c r="E24" s="67"/>
      <c r="F24" s="245">
        <f>SUM(F15:F23)</f>
        <v>0</v>
      </c>
      <c r="G24" s="246" t="e">
        <f>F24/$F$12</f>
        <v>#DIV/0!</v>
      </c>
      <c r="H24" s="21"/>
    </row>
    <row r="25" spans="1:9" x14ac:dyDescent="0.2">
      <c r="A25" s="60"/>
      <c r="B25" s="55"/>
      <c r="C25" s="55"/>
      <c r="D25" s="55"/>
      <c r="E25" s="67"/>
      <c r="F25" s="241"/>
      <c r="G25" s="242"/>
      <c r="H25" s="10"/>
    </row>
    <row r="26" spans="1:9" x14ac:dyDescent="0.2">
      <c r="A26" s="184" t="s">
        <v>86</v>
      </c>
      <c r="B26" s="55"/>
      <c r="C26" s="55"/>
      <c r="D26" s="55"/>
      <c r="E26" s="67"/>
      <c r="F26" s="245">
        <f>F12-F24</f>
        <v>0</v>
      </c>
      <c r="G26" s="246" t="e">
        <f>F26/$F$12</f>
        <v>#DIV/0!</v>
      </c>
      <c r="H26" s="21"/>
    </row>
    <row r="27" spans="1:9" x14ac:dyDescent="0.2">
      <c r="A27" s="60"/>
      <c r="B27" s="55"/>
      <c r="C27" s="55"/>
      <c r="D27" s="55"/>
      <c r="E27" s="67"/>
      <c r="F27" s="241"/>
      <c r="G27" s="242"/>
      <c r="H27" s="10"/>
    </row>
    <row r="28" spans="1:9" x14ac:dyDescent="0.2">
      <c r="A28" s="184" t="s">
        <v>87</v>
      </c>
      <c r="B28" s="55"/>
      <c r="C28" s="55"/>
      <c r="D28" s="55"/>
      <c r="E28" s="67"/>
      <c r="F28" s="241"/>
      <c r="G28" s="242"/>
      <c r="H28" s="10"/>
    </row>
    <row r="29" spans="1:9" x14ac:dyDescent="0.2">
      <c r="A29" s="60"/>
      <c r="B29" s="62" t="str">
        <f>'Budget de caisse'!B19</f>
        <v>Salaires - administration</v>
      </c>
      <c r="C29" s="55"/>
      <c r="D29" s="55"/>
      <c r="E29" s="240" t="e">
        <f t="shared" ref="E29:E48" si="0">F29/F$12</f>
        <v>#DIV/0!</v>
      </c>
      <c r="F29" s="245">
        <f>'Budget de caisse'!E19</f>
        <v>0</v>
      </c>
      <c r="G29" s="244"/>
      <c r="H29" s="10"/>
      <c r="I29" s="50"/>
    </row>
    <row r="30" spans="1:9" x14ac:dyDescent="0.2">
      <c r="A30" s="60"/>
      <c r="B30" s="62" t="str">
        <f>'Budget de caisse'!B20</f>
        <v>Avantages sociaux</v>
      </c>
      <c r="C30" s="55"/>
      <c r="D30" s="55"/>
      <c r="E30" s="240" t="e">
        <f t="shared" si="0"/>
        <v>#DIV/0!</v>
      </c>
      <c r="F30" s="245">
        <f>'Budget de caisse'!E20</f>
        <v>0</v>
      </c>
      <c r="G30" s="243"/>
      <c r="H30" s="10"/>
      <c r="I30" s="50"/>
    </row>
    <row r="31" spans="1:9" x14ac:dyDescent="0.2">
      <c r="A31" s="60"/>
      <c r="B31" s="62" t="str">
        <f>'Budget de caisse'!B21</f>
        <v>Loyer</v>
      </c>
      <c r="C31" s="55"/>
      <c r="D31" s="55"/>
      <c r="E31" s="240" t="e">
        <f t="shared" si="0"/>
        <v>#DIV/0!</v>
      </c>
      <c r="F31" s="245">
        <f>'Budget de caisse'!E21</f>
        <v>0</v>
      </c>
      <c r="G31" s="243"/>
      <c r="H31" s="10"/>
      <c r="I31" s="50"/>
    </row>
    <row r="32" spans="1:9" x14ac:dyDescent="0.2">
      <c r="A32" s="60"/>
      <c r="B32" s="62" t="str">
        <f>'Budget de caisse'!B22</f>
        <v>Électricité/chauffage</v>
      </c>
      <c r="C32" s="55"/>
      <c r="D32" s="55"/>
      <c r="E32" s="240" t="e">
        <f t="shared" si="0"/>
        <v>#DIV/0!</v>
      </c>
      <c r="F32" s="245">
        <f>'Budget de caisse'!E22</f>
        <v>0</v>
      </c>
      <c r="G32" s="243"/>
      <c r="H32" s="10"/>
      <c r="I32" s="50"/>
    </row>
    <row r="33" spans="1:12" x14ac:dyDescent="0.2">
      <c r="A33" s="60"/>
      <c r="B33" s="62" t="str">
        <f>'Budget de caisse'!B23</f>
        <v>Assurances</v>
      </c>
      <c r="C33" s="55"/>
      <c r="D33" s="55"/>
      <c r="E33" s="240" t="e">
        <f t="shared" si="0"/>
        <v>#DIV/0!</v>
      </c>
      <c r="F33" s="245">
        <f>'Budget de caisse'!E23</f>
        <v>0</v>
      </c>
      <c r="G33" s="243"/>
      <c r="H33" s="10"/>
      <c r="I33" s="50"/>
    </row>
    <row r="34" spans="1:12" x14ac:dyDescent="0.2">
      <c r="A34" s="60"/>
      <c r="B34" s="62" t="str">
        <f>'Budget de caisse'!B24</f>
        <v>Taxes et permis</v>
      </c>
      <c r="C34" s="55"/>
      <c r="D34" s="55"/>
      <c r="E34" s="240" t="e">
        <f t="shared" si="0"/>
        <v>#DIV/0!</v>
      </c>
      <c r="F34" s="245">
        <f>'Budget de caisse'!E24</f>
        <v>0</v>
      </c>
      <c r="G34" s="243"/>
      <c r="H34" s="10"/>
      <c r="I34" s="50"/>
    </row>
    <row r="35" spans="1:12" x14ac:dyDescent="0.2">
      <c r="A35" s="60"/>
      <c r="B35" s="62" t="str">
        <f>'Budget de caisse'!B25</f>
        <v>Entretien/réparation</v>
      </c>
      <c r="C35" s="55"/>
      <c r="D35" s="55"/>
      <c r="E35" s="240" t="e">
        <f t="shared" si="0"/>
        <v>#DIV/0!</v>
      </c>
      <c r="F35" s="245">
        <f>'Budget de caisse'!E25</f>
        <v>0</v>
      </c>
      <c r="G35" s="243"/>
      <c r="H35" s="10"/>
      <c r="I35" s="50"/>
    </row>
    <row r="36" spans="1:12" x14ac:dyDescent="0.2">
      <c r="A36" s="60"/>
      <c r="B36" s="62" t="str">
        <f>'Budget de caisse'!B26</f>
        <v>Télécommunications</v>
      </c>
      <c r="C36" s="55"/>
      <c r="D36" s="55"/>
      <c r="E36" s="240" t="e">
        <f t="shared" si="0"/>
        <v>#DIV/0!</v>
      </c>
      <c r="F36" s="245">
        <f>'Budget de caisse'!E26</f>
        <v>0</v>
      </c>
      <c r="G36" s="243"/>
      <c r="H36" s="10"/>
      <c r="I36" s="50"/>
    </row>
    <row r="37" spans="1:12" x14ac:dyDescent="0.2">
      <c r="A37" s="60"/>
      <c r="B37" s="62" t="str">
        <f>'Budget de caisse'!B27</f>
        <v>Dépenses véhicules</v>
      </c>
      <c r="C37" s="55"/>
      <c r="D37" s="55"/>
      <c r="E37" s="240" t="e">
        <f t="shared" si="0"/>
        <v>#DIV/0!</v>
      </c>
      <c r="F37" s="245">
        <f>'Budget de caisse'!E27</f>
        <v>0</v>
      </c>
      <c r="G37" s="243"/>
      <c r="H37" s="10"/>
      <c r="I37" s="50"/>
    </row>
    <row r="38" spans="1:12" x14ac:dyDescent="0.2">
      <c r="A38" s="60"/>
      <c r="B38" s="62" t="str">
        <f>'Budget de caisse'!B28</f>
        <v>Commissions sur ventes</v>
      </c>
      <c r="C38" s="55"/>
      <c r="D38" s="55"/>
      <c r="E38" s="240" t="e">
        <f t="shared" si="0"/>
        <v>#DIV/0!</v>
      </c>
      <c r="F38" s="245">
        <f>'Budget de caisse'!E28</f>
        <v>0</v>
      </c>
      <c r="G38" s="243"/>
      <c r="H38" s="10"/>
      <c r="I38" s="50"/>
    </row>
    <row r="39" spans="1:12" x14ac:dyDescent="0.2">
      <c r="A39" s="60"/>
      <c r="B39" s="62" t="str">
        <f>'Budget de caisse'!B29</f>
        <v>Frais de représentation</v>
      </c>
      <c r="C39" s="55"/>
      <c r="D39" s="55"/>
      <c r="E39" s="240" t="e">
        <f t="shared" si="0"/>
        <v>#DIV/0!</v>
      </c>
      <c r="F39" s="245">
        <f>'Budget de caisse'!E29</f>
        <v>0</v>
      </c>
      <c r="G39" s="243"/>
      <c r="H39" s="10"/>
      <c r="I39" s="50"/>
    </row>
    <row r="40" spans="1:12" x14ac:dyDescent="0.2">
      <c r="A40" s="60"/>
      <c r="B40" s="62" t="str">
        <f>'Budget de caisse'!B30</f>
        <v>Publicité/promotion</v>
      </c>
      <c r="C40" s="55"/>
      <c r="D40" s="55"/>
      <c r="E40" s="240" t="e">
        <f t="shared" si="0"/>
        <v>#DIV/0!</v>
      </c>
      <c r="F40" s="245">
        <f>'Budget de caisse'!E30</f>
        <v>0</v>
      </c>
      <c r="G40" s="243"/>
      <c r="H40" s="10"/>
      <c r="I40" s="50"/>
    </row>
    <row r="41" spans="1:12" x14ac:dyDescent="0.2">
      <c r="A41" s="60"/>
      <c r="B41" s="62" t="str">
        <f>'Budget de caisse'!B31</f>
        <v>Formation</v>
      </c>
      <c r="C41" s="55"/>
      <c r="D41" s="55"/>
      <c r="E41" s="240" t="e">
        <f t="shared" si="0"/>
        <v>#DIV/0!</v>
      </c>
      <c r="F41" s="245">
        <f>'Budget de caisse'!E31</f>
        <v>0</v>
      </c>
      <c r="G41" s="244"/>
      <c r="H41" s="10"/>
      <c r="I41" s="50"/>
    </row>
    <row r="42" spans="1:12" x14ac:dyDescent="0.2">
      <c r="A42" s="60"/>
      <c r="B42" s="62" t="str">
        <f>'Budget de caisse'!B32</f>
        <v>Fournitures de bureau</v>
      </c>
      <c r="C42" s="55"/>
      <c r="D42" s="55"/>
      <c r="E42" s="240" t="e">
        <f t="shared" si="0"/>
        <v>#DIV/0!</v>
      </c>
      <c r="F42" s="245">
        <f>'Budget de caisse'!E32</f>
        <v>0</v>
      </c>
      <c r="G42" s="243"/>
      <c r="H42" s="10"/>
      <c r="I42" s="50"/>
    </row>
    <row r="43" spans="1:12" x14ac:dyDescent="0.2">
      <c r="A43" s="60"/>
      <c r="B43" s="62" t="str">
        <f>'Budget de caisse'!B33</f>
        <v>Abonnements/cotisations</v>
      </c>
      <c r="C43" s="55"/>
      <c r="D43" s="55"/>
      <c r="E43" s="240" t="e">
        <f t="shared" si="0"/>
        <v>#DIV/0!</v>
      </c>
      <c r="F43" s="245">
        <f>'Budget de caisse'!E33</f>
        <v>0</v>
      </c>
      <c r="G43" s="243"/>
      <c r="H43" s="10"/>
      <c r="I43" s="50"/>
    </row>
    <row r="44" spans="1:12" x14ac:dyDescent="0.2">
      <c r="A44" s="60"/>
      <c r="B44" s="62" t="str">
        <f>'Budget de caisse'!B34</f>
        <v>Honoraires professionnels</v>
      </c>
      <c r="C44" s="55"/>
      <c r="D44" s="55"/>
      <c r="E44" s="240" t="e">
        <f t="shared" si="0"/>
        <v>#DIV/0!</v>
      </c>
      <c r="F44" s="245">
        <f>'Budget de caisse'!E34</f>
        <v>0</v>
      </c>
      <c r="G44" s="243"/>
      <c r="H44" s="10"/>
      <c r="I44" s="50"/>
    </row>
    <row r="45" spans="1:12" x14ac:dyDescent="0.2">
      <c r="A45" s="60"/>
      <c r="B45" s="62" t="str">
        <f>'Budget de caisse'!B35</f>
        <v>Intérêts/marge de crédit</v>
      </c>
      <c r="C45" s="55"/>
      <c r="D45" s="55"/>
      <c r="E45" s="240" t="e">
        <f t="shared" si="0"/>
        <v>#DIV/0!</v>
      </c>
      <c r="F45" s="245">
        <f>'Budget de caisse'!E35</f>
        <v>0</v>
      </c>
      <c r="G45" s="243"/>
      <c r="H45" s="10"/>
      <c r="I45" s="50"/>
    </row>
    <row r="46" spans="1:12" x14ac:dyDescent="0.2">
      <c r="A46" s="60"/>
      <c r="B46" s="62" t="str">
        <f>'Budget de caisse'!B36</f>
        <v>Frais de banque</v>
      </c>
      <c r="C46" s="55"/>
      <c r="D46" s="55"/>
      <c r="E46" s="240" t="e">
        <f t="shared" si="0"/>
        <v>#DIV/0!</v>
      </c>
      <c r="F46" s="245">
        <f>'Budget de caisse'!E36</f>
        <v>0</v>
      </c>
      <c r="G46" s="243"/>
      <c r="H46" s="10"/>
      <c r="I46" s="50"/>
    </row>
    <row r="47" spans="1:12" x14ac:dyDescent="0.2">
      <c r="A47" s="60"/>
      <c r="B47" s="62" t="str">
        <f>'Budget de caisse'!B37</f>
        <v>Autres</v>
      </c>
      <c r="C47" s="55"/>
      <c r="D47" s="55"/>
      <c r="E47" s="240" t="e">
        <f t="shared" si="0"/>
        <v>#DIV/0!</v>
      </c>
      <c r="F47" s="245">
        <f>'Budget de caisse'!E37</f>
        <v>0</v>
      </c>
      <c r="G47" s="243"/>
      <c r="H47" s="10"/>
      <c r="I47" s="50"/>
    </row>
    <row r="48" spans="1:12" x14ac:dyDescent="0.2">
      <c r="A48" s="60"/>
      <c r="B48" s="62" t="str">
        <f>'Budget de caisse'!B38</f>
        <v>Autres</v>
      </c>
      <c r="C48" s="55"/>
      <c r="D48" s="55"/>
      <c r="E48" s="240" t="e">
        <f t="shared" si="0"/>
        <v>#DIV/0!</v>
      </c>
      <c r="F48" s="245">
        <f>'Budget de caisse'!E38</f>
        <v>0</v>
      </c>
      <c r="G48" s="243"/>
      <c r="H48" s="10"/>
      <c r="I48" s="50"/>
      <c r="L48" s="26"/>
    </row>
    <row r="49" spans="1:9" x14ac:dyDescent="0.2">
      <c r="A49" s="184" t="s">
        <v>88</v>
      </c>
      <c r="B49" s="55"/>
      <c r="C49" s="55"/>
      <c r="D49" s="55"/>
      <c r="E49" s="238"/>
      <c r="F49" s="245">
        <f>SUM(F29:F48)</f>
        <v>0</v>
      </c>
      <c r="G49" s="243">
        <f>IF(F49=0,0,F49/F$12)</f>
        <v>0</v>
      </c>
      <c r="H49" s="21"/>
    </row>
    <row r="50" spans="1:9" x14ac:dyDescent="0.2">
      <c r="A50" s="60"/>
      <c r="B50" s="55"/>
      <c r="C50" s="55"/>
      <c r="D50" s="55"/>
      <c r="E50" s="67"/>
      <c r="F50" s="241"/>
      <c r="G50" s="242"/>
      <c r="H50" s="10"/>
    </row>
    <row r="51" spans="1:9" ht="13.5" thickBot="1" x14ac:dyDescent="0.25">
      <c r="A51" s="186" t="s">
        <v>110</v>
      </c>
      <c r="B51" s="72"/>
      <c r="C51" s="72"/>
      <c r="D51" s="72"/>
      <c r="E51" s="68"/>
      <c r="F51" s="247">
        <f>F26-F49</f>
        <v>0</v>
      </c>
      <c r="G51" s="248" t="e">
        <f>F51/$F$12</f>
        <v>#DIV/0!</v>
      </c>
      <c r="H51" s="21"/>
      <c r="I51" s="50"/>
    </row>
    <row r="52" spans="1:9" x14ac:dyDescent="0.2">
      <c r="A52" s="5"/>
      <c r="B52" s="5"/>
      <c r="C52" s="5"/>
      <c r="D52" s="5"/>
      <c r="E52" s="5"/>
      <c r="F52" s="249"/>
      <c r="G52" s="250"/>
    </row>
  </sheetData>
  <sheetProtection password="EA63" sheet="1" objects="1" scenarios="1"/>
  <phoneticPr fontId="0" type="noConversion"/>
  <pageMargins left="0.78740157499999996" right="0.78740157499999996" top="0.984251969" bottom="0.984251969" header="0.4921259845" footer="0.4921259845"/>
  <pageSetup scale="90" orientation="portrait" blackAndWhite="1" horizontalDpi="300" verticalDpi="300" r:id="rId1"/>
  <headerFooter alignWithMargins="0">
    <oddFooter>&amp;L&amp;P</oddFooter>
  </headerFooter>
  <rowBreaks count="1" manualBreakCount="1">
    <brk id="52" max="6553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11</vt:i4>
      </vt:variant>
    </vt:vector>
  </HeadingPairs>
  <TitlesOfParts>
    <vt:vector size="17" baseType="lpstr">
      <vt:lpstr>Procédure</vt:lpstr>
      <vt:lpstr>Questions</vt:lpstr>
      <vt:lpstr>Ventes</vt:lpstr>
      <vt:lpstr>Production</vt:lpstr>
      <vt:lpstr>Budget de caisse</vt:lpstr>
      <vt:lpstr>Résultats</vt:lpstr>
      <vt:lpstr>Budget2</vt:lpstr>
      <vt:lpstr>Budget3</vt:lpstr>
      <vt:lpstr>Production1</vt:lpstr>
      <vt:lpstr>Production2</vt:lpstr>
      <vt:lpstr>Production3</vt:lpstr>
      <vt:lpstr>'Budget de caisse'!Zone_d_impression</vt:lpstr>
      <vt:lpstr>Procédure!Zone_d_impression</vt:lpstr>
      <vt:lpstr>Production!Zone_d_impression</vt:lpstr>
      <vt:lpstr>Questions!Zone_d_impression</vt:lpstr>
      <vt:lpstr>Résultats!Zone_d_impression</vt:lpstr>
      <vt:lpstr>Ventes!Zone_d_impression</vt:lpstr>
    </vt:vector>
  </TitlesOfParts>
  <Company>CEDIC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CEDIC</dc:creator>
  <cp:lastModifiedBy>sproulx</cp:lastModifiedBy>
  <cp:lastPrinted>2011-12-01T18:31:42Z</cp:lastPrinted>
  <dcterms:created xsi:type="dcterms:W3CDTF">1997-03-27T20:18:37Z</dcterms:created>
  <dcterms:modified xsi:type="dcterms:W3CDTF">2020-04-22T18:58:59Z</dcterms:modified>
</cp:coreProperties>
</file>